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XAVI\Documents\Xavier\Documents\Johanna\DOCUMENTOS DE TRABAJO SCRD\PROYECTOS SCRD\BOGOTÁ CAMINA SEGURA\2025\Seguimiento\Territorialización\"/>
    </mc:Choice>
  </mc:AlternateContent>
  <bookViews>
    <workbookView xWindow="0" yWindow="0" windowWidth="20490" windowHeight="7350"/>
  </bookViews>
  <sheets>
    <sheet name="SDCRD" sheetId="1" r:id="rId1"/>
    <sheet name="IDARTES" sheetId="2" r:id="rId2"/>
    <sheet name="IDPC" sheetId="3" r:id="rId3"/>
    <sheet name="IDRD" sheetId="4" r:id="rId4"/>
    <sheet name="OFB" sheetId="5" r:id="rId5"/>
    <sheet name="CANAL" sheetId="6" r:id="rId6"/>
    <sheet name="FUGA" sheetId="7" r:id="rId7"/>
    <sheet name="Hoja2" sheetId="8" state="hidden" r:id="rId8"/>
  </sheets>
  <definedNames>
    <definedName name="_xlnm._FilterDatabase" localSheetId="6" hidden="1">FUGA!$A$1:$Z$46</definedName>
    <definedName name="_xlnm._FilterDatabase" localSheetId="1" hidden="1">IDARTES!$A$1:$H$313</definedName>
    <definedName name="_xlnm._FilterDatabase" localSheetId="3" hidden="1">IDRD!$A$1:$Z$103</definedName>
    <definedName name="_xlnm._FilterDatabase" localSheetId="0" hidden="1">SDCRD!$A$1:$Z$133</definedName>
  </definedNames>
  <calcPr calcId="162913"/>
  <extLst>
    <ext uri="GoogleSheetsCustomDataVersion2">
      <go:sheetsCustomData xmlns:go="http://customooxmlschemas.google.com/" r:id="rId12" roundtripDataChecksum="ZuESIu6gl8eYuSa3dk6D6inWiqPBCEKBAL5A7qCyuQA="/>
    </ext>
  </extLst>
</workbook>
</file>

<file path=xl/calcChain.xml><?xml version="1.0" encoding="utf-8"?>
<calcChain xmlns="http://schemas.openxmlformats.org/spreadsheetml/2006/main">
  <c r="H45" i="7" l="1"/>
  <c r="H46" i="7" s="1"/>
  <c r="H44" i="7"/>
  <c r="H9" i="6"/>
  <c r="H8" i="6"/>
  <c r="H7" i="6"/>
  <c r="H15" i="5"/>
  <c r="H16" i="5" s="1"/>
  <c r="H14" i="5"/>
  <c r="H102" i="4"/>
  <c r="H103" i="4" s="1"/>
  <c r="H101" i="4"/>
  <c r="H41" i="3"/>
  <c r="H40" i="3"/>
  <c r="H34" i="3"/>
  <c r="H37" i="3" s="1"/>
  <c r="H26" i="3"/>
  <c r="H27" i="3" s="1"/>
  <c r="H25" i="3"/>
  <c r="H312" i="2"/>
  <c r="H299" i="2"/>
  <c r="H311" i="2" s="1"/>
  <c r="H313" i="2" s="1"/>
  <c r="G299" i="2"/>
  <c r="H132" i="1"/>
  <c r="H133" i="1" s="1"/>
  <c r="H131" i="1"/>
</calcChain>
</file>

<file path=xl/comments1.xml><?xml version="1.0" encoding="utf-8"?>
<comments xmlns="http://schemas.openxmlformats.org/spreadsheetml/2006/main">
  <authors>
    <author/>
  </authors>
  <commentList>
    <comment ref="D21" authorId="0" shapeId="0">
      <text>
        <r>
          <rPr>
            <sz val="11"/>
            <color theme="1"/>
            <rFont val="Calibri"/>
            <scheme val="minor"/>
          </rPr>
          <t>======
ID#AAAB3imGP2U
Jose Francisco Rodríguez    (2026-03-18 02:17:09)
Se inserta localidad que no estaba registrada @jhon.vanegas@scrd.gov.co y se ajustan cifras al peso para eliminar la diferencia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ubJmPltF1pP4aPLqUP4Zht5OsnQ=="/>
    </ext>
  </extLst>
</comments>
</file>

<file path=xl/sharedStrings.xml><?xml version="1.0" encoding="utf-8"?>
<sst xmlns="http://schemas.openxmlformats.org/spreadsheetml/2006/main" count="2582" uniqueCount="278">
  <si>
    <t>ENTIDAD</t>
  </si>
  <si>
    <t>PROYECTO</t>
  </si>
  <si>
    <t>META PROYECTO</t>
  </si>
  <si>
    <t>LOCALIDAD</t>
  </si>
  <si>
    <t>MAGNITUD PROGRAMADA</t>
  </si>
  <si>
    <t>MAGNITUD REPORTADA</t>
  </si>
  <si>
    <t>VALOR PROGRAMADO
(En millones de pesos)</t>
  </si>
  <si>
    <t>VALOR REPORTADO
(En millones de pesos)</t>
  </si>
  <si>
    <t>SDCRD</t>
  </si>
  <si>
    <t>7893-Formación artística, cultural y deportiva a lo largo de la vida en Bogotá D.C.</t>
  </si>
  <si>
    <t>1 - Beneficiar 8405 Persona(s) en procesos de cualificación y formación a nivel de educación informal en modalidad presencial y/o virtual en arte, cultura, patrimonio, recreación, deporte y convergencia digital en Bogotá D.C.</t>
  </si>
  <si>
    <t>01. USAQUÉN</t>
  </si>
  <si>
    <t>7957-Fortalecimiento de prácticas y transformaciones culturales, patrimoniales, urbanas y sociales para el bienestar integral de Bogotá D.C.</t>
  </si>
  <si>
    <t>2 - Entregar 400 Beneficiario(s) a creadores o gestores culturales que devenguen menos del salario mínimo legal vigente en Bogotá.</t>
  </si>
  <si>
    <t>7959-Fortalecimiento de la sostenibilidad económica del sector cultural y creativo, a través de la implementación de programas que permitan aumentar crecimiento y competitividad, en Bogotá D.C.</t>
  </si>
  <si>
    <t>1 - Realizar 280 Encuentro(s) para activar 11 Distritos Creativos para creación de valor y riqueza de las organizaciones y agentes culturales y creativos, así como la resignificación del imaginario colectivo del entorno en Bogotá</t>
  </si>
  <si>
    <t>7970-Fortalecimiento del acceso a la cultura escrita de los habitantes de Bogotá D.C</t>
  </si>
  <si>
    <t>1 - Lograr 18000000 Visita(s) a las bibliotecas, espacios de lectura y espacios alternativas de interacción con lectura y escritura creativa y crítica a través de la gestión y aseguramiento del funcionamiento  de los espacios bibliotecarios.</t>
  </si>
  <si>
    <t>7990-Asistencia Técnica para el desarrollo de infraestructuras culturales sostenibles en el Distrito Capital en Bogotá D.C.</t>
  </si>
  <si>
    <t>4 - Apoyar 64 Iniciativa(s) de equipamientos culturales del Distrito Capital con recursos provenientes de la contribución parafiscal para el fortalecimiento de las artes escénicas (LEP).</t>
  </si>
  <si>
    <t>3 - Desarrollar 335 Actividad(es) para la promoción, el fortalecimiento y desarrollo de las prácticas artísticas, culturales y patrimoniales como un medio para el ejercicio de los derechos culturales y el desarrollo humano, con alcance zonal, distrital y regional.</t>
  </si>
  <si>
    <t>02. CHAPINERO</t>
  </si>
  <si>
    <t>2 - Adecuar y/o sostener 2 Equipamiento(s) cultural, recreativo y/o deporte propiciando espacios de encuentro para las comunidades</t>
  </si>
  <si>
    <t>03. SANTA FE</t>
  </si>
  <si>
    <t>04. SAN CRISTOBAL</t>
  </si>
  <si>
    <t>2 - Beneficiar 975 Persona(s) en procesos de formación a nivel formal en educación superior, educación para el trabajo, el desarrollo humano y fomento para el apoyo a la profesionalización de agentes del sector cultura, recreación y deporte de Bogotá, D.C.</t>
  </si>
  <si>
    <t>05. USME</t>
  </si>
  <si>
    <t>1 - Estructurar y construir 6 Parque(s) y equipamientos culturales, recreativos y/o deportivos que promuevan el ejercicio de los derechos culturales de la ciudadanía. Como minimo se construirá un escenario deportivo exclusivo para la práctica de nuevas tendencias deportivas y once zonas demarcadas y habilitadas para mascotas.</t>
  </si>
  <si>
    <t>06. TUNJUELITO</t>
  </si>
  <si>
    <t>07. BOSA</t>
  </si>
  <si>
    <t>08. KENNEDY</t>
  </si>
  <si>
    <t>09. FONTIBÓN</t>
  </si>
  <si>
    <t>10. ENGATIVÁ</t>
  </si>
  <si>
    <t>11. SUBA</t>
  </si>
  <si>
    <t>12. BARRIOS UNIDOS</t>
  </si>
  <si>
    <t>13. TEUSAQUILLO</t>
  </si>
  <si>
    <t>14. MÁRTIRES</t>
  </si>
  <si>
    <t>15. ANTONIO NARIÑO</t>
  </si>
  <si>
    <t>16. PUENTE ARANDA</t>
  </si>
  <si>
    <t>17. CANDELARIA</t>
  </si>
  <si>
    <t>18. RAFAEL URIBE</t>
  </si>
  <si>
    <t>19. CIUDAD BOLIVAR</t>
  </si>
  <si>
    <t>20. SUMAPAZ</t>
  </si>
  <si>
    <t>77. DISTRITAL</t>
  </si>
  <si>
    <t xml:space="preserve">3 - Fortalecer 1 Sistema(s) Distrital de Formación Artística y Cultural - SIDFAC,  para el crecimiento y sostenibilidad de los procesos de formación en arte, cultura, patrimonio, recreación, deporte y convergencia digital del Distrito Capital. </t>
  </si>
  <si>
    <t>7929-Fortalecimiento de alianzas estratégicas a nivel bilateral y multilateral para el posicionamiento de la ciudad como referente cultural y recreodeportivo en escenarios internacionales en Bogotá D.C.</t>
  </si>
  <si>
    <t>1 - Participar 24 Evento(s) espacios, iniciativas y/o encuentros para posicionar a Bogotá como como un destino cultural y recreodeportivo destacado en la región</t>
  </si>
  <si>
    <t>2 - Desarrollar 24 Evento(s) espacios, iniciativas y/o encuentros que fomenten la diversidad  de expresiones culturales y recreo-deportivas a nivel local, nacional e internacional</t>
  </si>
  <si>
    <t>1 - Desarrollar 3 Estrategia(s) en arte, cultura, recreación, deporte, actividad física y prácticas de movimiento orientadas a promover la salud y bienestar como estrategia innovadora de promoción, prevención y atención terapéutica en salud, asegurando impactos medibles a nivel fisiológico, psicológico, social y conductual, priorizando los parques como entorno cotidiano principal.</t>
  </si>
  <si>
    <t>4 - Desarrollar 40 Actividad(es) para la sostenibilidad y salvaguardia asociadas a la Estructura Integradora de Patrimonios que vincule a las comunidades y a la ciudadanía en general.</t>
  </si>
  <si>
    <t>4 - Beneficiar 2100 Persona(s) en acciones de convergencia digital mediante procesos de formación y alfabetización digital</t>
  </si>
  <si>
    <t>5 - Beneficiar 1400 Persona(s) a través de acciones para crear, circular y posicionar bienes y servicios de los agentes de Bogotá</t>
  </si>
  <si>
    <t>2 - Implementar 20 Proyecto(s) de jornada 24 horas para el fortalecimiento del ecosistema cultural y creativo de la ciudad</t>
  </si>
  <si>
    <t>3 - Vincular 1800 Agente(s) del ecosistema cultural y creativo en procesos de fortalecimiento de competencias emprendedoras y empresariales promoviendo su sostenibilidad</t>
  </si>
  <si>
    <t>6 - Realizar 15 Estudio(s) relacionados con la economía cultural y creativa en Bogotá</t>
  </si>
  <si>
    <t>7965-Fortalecimiento del fomento para el desarrollo de procesos culturales sostenibles en Bogotá D.C.</t>
  </si>
  <si>
    <t>1 - Entregar 1140 Estímulo(s) de conformidad con los lineamientos establecidos en el procedimiento de Fomento.</t>
  </si>
  <si>
    <t>2 - Otorgar 833 Incentivo(s) que faciliten el acceso e inclusión de sectores, poblaciones y territorios diversificando la participación en procesos de fomento.</t>
  </si>
  <si>
    <t>3 - Otorgar 99 Apoyo(s) en conformidad con los objetivos estratégicos sectoriales articulados al Plan de Desarrollo vigente.</t>
  </si>
  <si>
    <t>4 - Entregar 614 Reconocimiento(s) de conformidad con los lineamientos establecidos en el procedimiento de Fomento.</t>
  </si>
  <si>
    <t>5 - Implementar 4 Estrategia(s) de apropiación social del fomento para el cierre de brechas poblacionales y territoriales.</t>
  </si>
  <si>
    <t>6 - Fortalecer 782 Agente(s) en relación a sus necesidades y potencialidades, a través de acciones de fomento en red.</t>
  </si>
  <si>
    <t>2 - Ejecutar 100 Porciento para el fomento y promoción de la cultura escrita</t>
  </si>
  <si>
    <t>3 - Crear 8 Espacio(s) físicos y/o de extensión de servicios bibliotecarios para el acceso a la lectura, la escritura y la oralidad</t>
  </si>
  <si>
    <t>3 - Realizar 55 Encuentro(s) saberes estrategias ciudadanas para la activación y apropiación de infraestructuras culturales.</t>
  </si>
  <si>
    <t>7991-Innovación y cambio cultural para la transformación de comportamientos que promuevan el orgullo por la ciudad de Bogotá D.C.</t>
  </si>
  <si>
    <t>2 - Implementar 8 Estrategia(s) de transformación de cultura ciudadana</t>
  </si>
  <si>
    <t>1 - Realizar 120 Medición(es) sobre cultura ciudadana, cultura, recreación y deporte</t>
  </si>
  <si>
    <t>3 - Vincular 10000 Persona(s) en acciones pedagógicas que fortalezcan la identidad cultural</t>
  </si>
  <si>
    <t>8027-Fortalecimiento de la gobernanza territorial, la participación incidente y la atención diferenciada de los grupos étnicos, etarios y sectores sociales desde las prácticas culturales en Bogotá D.C.</t>
  </si>
  <si>
    <t>5 - Concertar, implementar y dar seguimiento a 18 Estrategia(s) a ejecutarse para el cumplimiento de las políticas públicas poblacionales coordinadamente con las instancias de participación de los grupos étnicos, etarios y sectores sociales; así como, acompañar técnicamente al sector cultura, recreación y deporte, así como con otros sectores de la en la ejecución de los planes de acción de política pública de grupos étnicos, etarios y sectores.</t>
  </si>
  <si>
    <t>6 - Realizar 47 Sesión(es) enfocadas en desarrollar y aplicar lineamientos técnicos y metodológicos que incentiven la participación ciudadana incidente y fortalezcan la gobernanza cultural en la ciudad.</t>
  </si>
  <si>
    <t>1 - Diseñar y dinamizar 1 Estrategia(s) participación sectorial e intersectorial que aporte al reconocimiento, implementación y seguimiento al Modelo de Gestión Cultural Territorial en las 20 localidades de Bogotá, orientada en la comprensión de las especificidades y demandas únicas de los territorios y comunidades, así como en los procesos de planificación y ejecución de planes, programas o proyectos culturales de la capital.</t>
  </si>
  <si>
    <t>3 - Formular e implementar 1 Estrategia(s) comunitaria para promover laboratorios barriales de transformación cultural para la paz, dirigido a personas víctimas del conflicto armado y personas en procesos de reincorporación, que residan en los territorios priorizados en Bogotá.</t>
  </si>
  <si>
    <t>4 - Diseñar e implementa 1 Estrategia(s) para la formación en cultura de Paz dirigido a agentes culturales de Bogotá en torno a los siguientes ejes de transformación: Culturas de paz, Memorias, Pervivencia cultural, Reconciliación, No estigmatización y Convivencia. Se implementaran 40 procesos de formación.</t>
  </si>
  <si>
    <t>7 - Realizar 104 Encuentro(s) de co-creación con las comunidades para potenciar y dinamizar prácticas de transformación cultural, saberes comunitarios y poblacionales, prácticas artísticas y patrimoniales con el objetivo de generar hitos barriales que promuevan el desarrollo cultural, social, turístico y económico de las comunidades.</t>
  </si>
  <si>
    <t>8036-Fortalecimiento Institucional para una Gobernanza Pública Confiable en Bogotá D.C.</t>
  </si>
  <si>
    <t>1 - Ejecutar 95 Porciento del plan de acción anual de TI</t>
  </si>
  <si>
    <t>2 - Cumplir 90 Porciento del Plan anual de mantenimiento de las sedes administrativas a cargo de la entidad, los bienes muebles que las componen y atender los requerimientos internos y externos referentes a los mismos</t>
  </si>
  <si>
    <t>3 - Elaborar y mantener 1 Plan(es) de acompañamiento a los servicios de asistencia técnica para fortalecer la gestión de la SCRD</t>
  </si>
  <si>
    <t>4 - Estructurar 1 Esquema(s) de gestión orientado hacia la articulación y fortalecimiento de las dinámicas de planeación, gestión institucional y gestión del conocimiento en la SCRD y el sector</t>
  </si>
  <si>
    <t>5 - Realizar 1 Plan(es) de acción de formación, fortalecimiento, eventos territoriales,actividades comunitarias, campañas y estrategias de comunicación</t>
  </si>
  <si>
    <t xml:space="preserve">6 - Fortalecer la implementación 1 Sistema(s) de gestión documental de conformidad con la normatividad vigente </t>
  </si>
  <si>
    <t>7 - Diseñar e implementar 1 Modelo(s) de relacionamiento integral con la ciudadanía en la Secretaría de Cultura, Recreación y Deporte.</t>
  </si>
  <si>
    <t>Total</t>
  </si>
  <si>
    <t>Compromisos 2025</t>
  </si>
  <si>
    <t>Diferencia</t>
  </si>
  <si>
    <t>IDARTES</t>
  </si>
  <si>
    <t>7962-Consolidación de procesos desde las artes que aporten al desarrollo integral de la primera infancia en Bogotá D.C.</t>
  </si>
  <si>
    <t>2 - Atender  81975 Persona(s) en primera infancia, en el marco de procesos pertinentes y de calidad, a través de una oferta artística y cultural diversa.</t>
  </si>
  <si>
    <t>7979-Consolidación de procesos creativos, innovadores, incluyentes, participativos y de transformación social a través del fomento a las prácticas artísticas en Bogotá D.C.</t>
  </si>
  <si>
    <t>1 - Otorgar 2432 Estímulo(s) para fortalecer los procesos y proyectos desarrollados por las y los agentes del sector y ciudadanía en general a través de convocatorias públicas.</t>
  </si>
  <si>
    <t>2 - Suscribir y materializar 79 Alianza(s)  estratégicas, apoyos metropolitanos y apoyos concertados, que promuevan y fortalezcan la gestión e implementación de proyectos de iniciativa privada y de interés público.</t>
  </si>
  <si>
    <t>3 - Otorgar 1807 Reconocimiento(s) que ofrece la posibilidad a personas con diversas profesiones, técnicas u oficios, de evaluar y aportar desde su conocimiento, experticia y trayectoria al fortalecimiento de proyectos artísticos.</t>
  </si>
  <si>
    <t>4 - Otorgar 1572 Incentivo(s)  a través de las invitaciones culturales que impulsen la participación ciudadana en el fomento a través de un proceso flexible que se adapte a las diferentes poblaciones y sectores sociales.</t>
  </si>
  <si>
    <t>5 - Apoyar 110 Proyecto(s)  artísticos de las salas de teatro y circo de Bogotá durante el cuatrienio, en el marco de la implementación del Programa Distrital de Salas Concertadas desarrollando integralmente todas sus líneas.</t>
  </si>
  <si>
    <t>8028-Implementación de procesos de formación artística con las comunidades en Bogotá D.C.</t>
  </si>
  <si>
    <t>2 - Atender 33026 Persona(s) en procesos de formación artística que respondan a las necesidades expresivas, sensibles y creativas de las comunidades.</t>
  </si>
  <si>
    <t>3 - Beneficiar  32826 Persona(s) en procesos de formación artística que propendan por el bienestar humano, la salud y la vida digna de la población en riesgo de vulneración de derechos.</t>
  </si>
  <si>
    <t>1 - Fortalecer 73758 Niñas, niños y adolescentes en su desarrollo integral a través de procesos de formación artística en articulación con la Secretaría de Educación Distrital.</t>
  </si>
  <si>
    <t>8077-Fortalecimiento de las prácticas artísticas en el espacio público, para promover la convivencia, apropiación ciudadana y la generación de confianza en Bogotá D.C.</t>
  </si>
  <si>
    <t>2 - Otorgar 4202 Permiso(s) Unificados para Filmaciones Audiovisuales PUFA</t>
  </si>
  <si>
    <t>3 - Realizar 476 Acción(es) asociadas a las prácticas artísticas en el espacio público de la ciudad de manera descentralizada</t>
  </si>
  <si>
    <t>8002-Consolidación de la Red de Escenarios Culturales en Bogotá D.C.</t>
  </si>
  <si>
    <t>2 - Realizar 4475 Actividad(es) de promoción, fortalecimiento y desarrollo de prácticas artísticas y culturales de la Red de Escenarios.</t>
  </si>
  <si>
    <t>5 - Generar 413 Acción(es) que desde las artes promuevan dinámicas sociales, artísticas y culturales de interrelación de habitantes y visitantes, para la convivencia pacífica y la transformación social en la ciudad</t>
  </si>
  <si>
    <t>1 - Mantener 20 Espacio(s) físicos adecuados para el disfrute de las artes en la primera infancia, en atención a su diversidad, contextualizados y con presencia en distintos territorios de la ciudad.</t>
  </si>
  <si>
    <t>4 - Adecuar  20 Infraestructura(s) para garantizar la atención y cobertura descentralizada de los procesos de formación artística.</t>
  </si>
  <si>
    <t>7 - Dotar 100 Porciento de infraestructuras con equipos, material especializado y conectividad para el desarrollo de procesos de formación artística.</t>
  </si>
  <si>
    <t>8050-Implementación de prácticas artísticas y creativas para la promoción del bienestar y la innovación social en Bogotá D.C.</t>
  </si>
  <si>
    <t>5 - Generar 72 Acción(es) de formación, creación, circulación e investigación que articulen arte, ciencia y tecnología, dirigidos a la ciudadanía en general.</t>
  </si>
  <si>
    <t>4 - Implementar 324 Acción(es) de apropiación ciudadana de los equipamientos de las artes plásticas y visuales, la danza y las artes audiovisuales, para promover el acceso a la oferta de prácticas artísticas y otros formatos de mediación con los lenguajes artísticos</t>
  </si>
  <si>
    <t>6 - Otorgar 487 Autorización(es) para el desarrollo de prácticas artísticas en el espacio público de la ciudad</t>
  </si>
  <si>
    <t xml:space="preserve">8028-Implementación de procesos de formación artística con las comunidades </t>
  </si>
  <si>
    <t>3 - Implementar  1 Plan(es) de fortalecimiento de dotación y mantenimiento de equipos especializados de la Red de Escenarios.</t>
  </si>
  <si>
    <t>3 - Desarrollar  1 Estrategia(s) orientada a promover la salud y bienestar en entornos cotidianos desde las prácticas artísticas.</t>
  </si>
  <si>
    <t>4 - Crear 1 Archivo(s) musical y sonoro de Bogotá</t>
  </si>
  <si>
    <t>2 - Implementar 7 Laboratorio(s) artísticos de innovación social en los equipamientos y espacios priorizados por el Idartes.</t>
  </si>
  <si>
    <t>1 -  Generar 200 Oportunidad(es) para la transformación visual y cultural del espacio público</t>
  </si>
  <si>
    <t>8058-Adecuación, mantenimiento y modernización de los equipamientos culturales a cargo del Idartes en Bogotá D.C.</t>
  </si>
  <si>
    <t>2 - Adecuar, modernizar y dotar el 100 Porciento de los equipamientos culturales a cargo del Idartes.</t>
  </si>
  <si>
    <t>3 - Realizar  3 Documento(s) derivados de investigaciones y mediciones que den cuenta de la incidencia de las artes en el desarrollo integral de la primera infancia, sus derechos culturales y los procesos de educación inicial.</t>
  </si>
  <si>
    <t>4 - Atender  4600 Persona(s) relacionadas con la atención integral a la primera infancia como: agentes educativos, artísticos, culturales y cuidadores y en procesos de fortalecimiento sobre los lenguajes del arte y su incidencia en el desarrollo integral y los procesos de educación</t>
  </si>
  <si>
    <t>6 - Desarrollar 1 Estrategia(s)  de acompañamiento que fortalezca las capacidades de los participantes en los programas de fomento a las prácticas artísticas.</t>
  </si>
  <si>
    <t>7997-Generación de contenidos digitales de experiencias y formación artística para la apropiación en Bogotá D.C.</t>
  </si>
  <si>
    <t>1 -  Generar 4 Contenido(s) para la visibilización y circulación de experiencias, prácticas y procesos artísticos en entornos digitales.</t>
  </si>
  <si>
    <t>2 - Generar  12 Contenido(s) relacionados con la formación artística y el acceso a los lenguajes del arte, que favorezcan a niñas, niños, adolescentes, jóvenes y cuidadores de primera infancia.</t>
  </si>
  <si>
    <t>3 - Generar  11 Contenido(s) en espacios virtuales de mediación y experimentación ciudadana con las artes y sus contextos a través de sistemas interactivos y tecnologías inmersivas que favorezcan la apropiación y sensibilización ante las artes y sus contextos.</t>
  </si>
  <si>
    <t>8006-Fortalecimiento de la infraestructura tecnológica, comunicativa y la gestión institucional para la cualificación de capacidades y mejoramiento de los servicios dirigidos a la ciudadanía en Bogotá D.C</t>
  </si>
  <si>
    <t>1 - Desarrollar el 100 Porciento de las acciones de mejora en la gestión y planeación institucional</t>
  </si>
  <si>
    <t>2 - Realizar el 100 Porciento de seguimiento y verificación a las actividades establecidas en los componentes estratégicos a cargo de talento humano</t>
  </si>
  <si>
    <t>3 - Mantener el 100 Porciento de la provisión de servicios y aseguramiento de las sedes y escenarios a cargo del Idartes</t>
  </si>
  <si>
    <t>4 - Implementar el 100 Porciento de los componentes de la gestión de tecnologías de la información.</t>
  </si>
  <si>
    <t>5 - Alcanzar el 100 Porciento de la implementación de la estrategia de comunicaciones de la Entidad.</t>
  </si>
  <si>
    <t>8024-Fortalecimiento y posicionamiento del sector artístico mediante la promoción del conocimiento y la internacionalización cultural en Bogotá D.C.</t>
  </si>
  <si>
    <t>1 - Implementar  1 Estrategia(s) de Internacionalización y de gestión del conocimiento que fortalezca la circulación, la cooperación , la gestión del conocimiento y el posicionamiento internacional.</t>
  </si>
  <si>
    <t>2 - Crear 8 Alianza(s) para la cooperación y la sostenibilidad de las artes generando nuevos relacionamientos con redes y espacios especializados de valor que potencien las acciones en la ciudad.</t>
  </si>
  <si>
    <t>3 - Generar 4 Evento(s) estratégicos de carácter nacional e internacional en Bogotá para que proyecten la ciudad desde la cultura como una capital global, atractiva y sostenible.</t>
  </si>
  <si>
    <t>4 - Promover 16 Alianza(s) con gobiernos, agencias de cooperación, agencias multilaterales, organizaciones privadas internacionales y eventos estratégicos para la circulación y el intercambio cultural de los procesos de creación, formación e investigación.</t>
  </si>
  <si>
    <t>6 - Realizar 34 Evento(s) para el posicionamiento de los procesos de formación artística del Programa Crea.</t>
  </si>
  <si>
    <t>5 - Generar 3 Estrategia(s) para la investigación, el análisis de la información y el fortalecimiento psicosocial que aporten a la gestión del conocimiento en el marco de la implementación de los procesos de formación artística del Programa Crea.</t>
  </si>
  <si>
    <t>1 - Implementar 33 Laboratorio(s) artísticos de cocreación en Bogotá.</t>
  </si>
  <si>
    <t>1 - Mantener y sostener el  100 Porciento de los equipamientos culturales a cargo del Idartes.</t>
  </si>
  <si>
    <t>8068-Implementación del ecosistema sostenible para las artes en Bogotá D.C.</t>
  </si>
  <si>
    <t>1 - Formar 450 Artista(s) agentes, productores y técnicos en dos programas de cualificación de oficios para la escena: escenotecnias y la práctica circense</t>
  </si>
  <si>
    <t>2 - Vincular 600 Artista(s) y gestores culturales para generar conexiones de valor en mercados y equipamientos artísticos de la oferta artística de Bogotá con el fin de aportar a su sostenibilidad e internacionalización.</t>
  </si>
  <si>
    <t>3 - Implementar 1 Estrategia(s) para la creación de una plataforma creativa en los Festivales al Parque como un espacio de encuentro y conexiones entre los agentes de la cadena de valor del ecosistema artístico de Bogotá</t>
  </si>
  <si>
    <t>4 -  Apoyar 750 Artista(s) agentes y gestores culturales con estímulos para la creación de una oferta artística diversa y permanente en Bogotá las 24 horas.</t>
  </si>
  <si>
    <t>1 - Implementar 1 Modelo(s) de gestión de la Red de Escenarios</t>
  </si>
  <si>
    <t>IDPC</t>
  </si>
  <si>
    <t>8136-Desarrollo de acciones para la gestión del patrimonio arqueológico de Bogotá D.C.</t>
  </si>
  <si>
    <t>2 - Implementar el 100 Porciento de las acciones a corto plazo de los programas estratégicos del Plan de Manejo Arqueológico de Hacienda El Carmen</t>
  </si>
  <si>
    <t>8150-Consolidación de estrategias y mecanismos que aporten al reconocimiento, divulgación y apropiación de los patrimonios a nivel territorial y poblacional en Bogotá D.C.</t>
  </si>
  <si>
    <t>4 - Implementar 4 Asistencia(s) técnicas destinadas al reconocimiento y salvaguardia de manifestaciones del patrimonio cultural inmaterial de Bogotá</t>
  </si>
  <si>
    <t>8152-Desarrollo acciones de intervención para la protección y conservación de los valores del paisaje histórico, urbano y rural de los espacios patrimoniales de Bogotá D.C.</t>
  </si>
  <si>
    <t>2 - Ejecuctar 1121 Intervención(es) para la protección y conservación de Bienes de Interés Cultural y espacios patrimoniales de la ciudad</t>
  </si>
  <si>
    <t>1 - Desarrollar 3600 Actividad(es) para la promoción, fortalecimiento y desarrollo de las prácticas artísticas, culturales y patrimoniales, como un medio para el ejercicio de los derechos y el desarrollo humano</t>
  </si>
  <si>
    <t>7963-Desarrollo de instrumentos de planeación y gestión territorial asociados a los patrimonios de Bogotá D.C.</t>
  </si>
  <si>
    <t>1 - Gestionar el 100 Porciento de las acciones asociadas a la implementación de los PEMP adoptados, a corto plazo</t>
  </si>
  <si>
    <t>2 - Desarrollar 2 Instrumento(s) para la protección, conservación y sostenibilidad de los patrimonios</t>
  </si>
  <si>
    <t>7989-Fortalecimiento de la eficiencia administrativa del Instituto Distrital de Patrimonio Cultural de Bogotá D.C.</t>
  </si>
  <si>
    <t>1 - Implementar el 100 Porciento del plan de sostenibilidad del modelo integrado de planeación y gestión.</t>
  </si>
  <si>
    <t>2 - Administrar el 100 Porciento de las sedes institucionales.</t>
  </si>
  <si>
    <t>1 - Implementar el 100 Porciento de las acciones a corto plazo definidas en el Plan de Manejo Arqueológico de Bogotá</t>
  </si>
  <si>
    <t>8144-Desarrollo de procesos de valoración, identificación, documentación y registro de prácticas y manifestaciones del patrimonio vivo en Bogotá D.C.</t>
  </si>
  <si>
    <t>1 - Implementar 1 Proceso(s) de valoración, identificación, documentación y registro del Patrimonio Vivo asociado espacios culturales y los diversos campos del patrimonio cultural inmaterial</t>
  </si>
  <si>
    <t>2 - Implementar 2 Proceso(s) de valoración, identificación, documentación y registro del Patrimonio Vivo con enfoque territorial y poblacional</t>
  </si>
  <si>
    <t>2 - Entregar 200 Estímulo(s) en el marco de los distintos programas de fomento, que incluyan un enfoque poblacional y territorial</t>
  </si>
  <si>
    <t>8151-Desarrollo de procesos pedagógicos en patrimonio cultural con niños, niñas, adolescentes, jóvenes y otros actores en Bogotá D.C.</t>
  </si>
  <si>
    <t>2 - Beneficiar a 650 Niñas, niños, adolescentes y jóvenes a partir de la primera infancia y a lo largo de la vida en procesos de formación patrimonial, en particular en espacios y entornos barriales, organizativos e institucionales.</t>
  </si>
  <si>
    <t>3 - Beneficiar a 350 Actor(es) interesados en procesos de formación patrimonial a través de estrategias pedagógicas lideradas por el programa de formación.</t>
  </si>
  <si>
    <t>1 - Beneficiar a 5500 Niñas, niños, adolescentes y jóvenes en educación inicial, básica y media, a través de procesos de formación patrimonial.</t>
  </si>
  <si>
    <t>8161-Mejoramiento de la capacidad institucional para la atención de trámites y servicios orientados a la intervención, protección y conservación del patrimonio cultural material de Bogotá D.C.</t>
  </si>
  <si>
    <t>1 - Realizar 7000 Asistencia(s) para la protección del patrimonio cultural material de la ciudad, en el marco de las estrategias relacionadas con la Estructura Integradora de los Patrimonios.</t>
  </si>
  <si>
    <t>8171-Implementación de procesos de valoración para el inventario del patrimonio cultural material en Bogotá D.C.</t>
  </si>
  <si>
    <t>1 - Desarrollar 4 Proceso(s) de valoración asociados a grupos de bienes de interés cultural, en el marco de la estructura Integradora de Patrimonios.</t>
  </si>
  <si>
    <t>IDRD</t>
  </si>
  <si>
    <t>8154-Implementación de los programas de BOGOTÁ DEPORTIVA desde la iniciación hasta el rendimiento en Bogotá D.C</t>
  </si>
  <si>
    <t>1 - Beneficiar 42100 Persona(s) en las Escuelas Deportivas</t>
  </si>
  <si>
    <t>8155-Desarrollo de programas recreativos y de actividad física en Bogotá D.C.</t>
  </si>
  <si>
    <t>4 - Beneficiar 160000 Persona(s) con procesos de alfabetización física que generen y multipliquen buenas prácticas para vivir una vida activa y saludable</t>
  </si>
  <si>
    <t>8159-Formación integral de la primera infancia, infancia, adolescencia y juventud a través de procesos de exploración, apropiación e iniciación mediante el juego y el deporte en Bogotá D.C.</t>
  </si>
  <si>
    <t>1 - Beneficiar 191100 Niñas, niños, adolescentes y jóvenes a través de los centros de interés ofertados por la Jornada Escolar Complementaria</t>
  </si>
  <si>
    <t>11 - Diseñar e implementar 1 Estrategia(s) de medición e investigación sobre las acciones recreativas</t>
  </si>
  <si>
    <t>9 - Realizar 4 Torneo(s) por la igualdad que permitan espacios de integración familiar, comunitaria y de construcción de paz y convivencia</t>
  </si>
  <si>
    <t>4 - Realizar 12 Proceso(s) de valoración pedagógicos y psicosociales a los beneficiarios  del programa Jornada Escolar Complementaria.</t>
  </si>
  <si>
    <t>8167-Fortalecimiento de la economía del deporte y la recreación en Bogotá D.C</t>
  </si>
  <si>
    <t>1 - Gestionar 1364 Alianza(s) para promover el aprovechamiento de la infraestructura recreodeportiva del Distrito</t>
  </si>
  <si>
    <t xml:space="preserve">9 - Pagar 100 Porciento compromisosde vigencias anteriores fenecidas </t>
  </si>
  <si>
    <t>5 - Realizar 90525 Actividad(es) de Recreación para grupos etarios y poblacionales</t>
  </si>
  <si>
    <t>6 - Desarrollar 158 Experiencia(s) para la Paz</t>
  </si>
  <si>
    <t>12 - Pagar 100 Porciento de los compromisos de vigencias anteriores fenecidas</t>
  </si>
  <si>
    <t>10 - Desarrollar 108 Evento(s) metropolitanos</t>
  </si>
  <si>
    <t>3 - Ejecutar el 100 Porciento de las acciones priorizadas para la promocion y medicion de la economía del deporte</t>
  </si>
  <si>
    <t>8169-Construcción y adecuación de parques y escenarios recreodeportivos para el encuentro y disfrute de los habitantes de Bogotá D.C.</t>
  </si>
  <si>
    <t>2 - Construir 32 Parque(s) para el desarrollo de actividades físicas, deportivas y recreativas</t>
  </si>
  <si>
    <t>8168-Fortalecimiento de la gestión recreodeportiva, la participación incidente y la construcción de comunidad desde los barrios en Bogotá D.C.</t>
  </si>
  <si>
    <t>1 - Desarrollar 84 Estrategia(s) de fortalecimiento, cualificación, visibilización y movilización de la participación en general y de los espacios de participación del sistema DRAFE en particular</t>
  </si>
  <si>
    <t>6 - Desarrollar 23 Certamen(es) deportivos distritales, nacionales e internacionales - Deporte con altura</t>
  </si>
  <si>
    <t>5 - Diseñar e implementar 1 Estrategia(s) de medición e investigación sobre la formación integral</t>
  </si>
  <si>
    <t>1 - Realizar 3 Estudio(s) y diseño(s) de parques y/o escenarios deportivos</t>
  </si>
  <si>
    <t>3 - Realizar 4 Evento(s) de eSports y Deportes Alternativos</t>
  </si>
  <si>
    <t>4 - Implementar 1 Estrategia(s) de identificación y selección de talentos deportivos para la ciudad de Bogotá</t>
  </si>
  <si>
    <t>5 - Preparar 8100 Persona(s) en el programa de Rendimiento Deportivo</t>
  </si>
  <si>
    <t>7 - Diseñar e implementar 1 Estrategia(s) para el fortalecimiento de enfoque de genero y deporte seguro</t>
  </si>
  <si>
    <t>8 - Desarrollar 4 Torneo(s) deportivos que fortalezcan el deporte femenino en la ciudad</t>
  </si>
  <si>
    <t>6 - Beneficiar a 14620 niñas y niños de la primera infancia con procesos de formación psicomotriz</t>
  </si>
  <si>
    <t>3 - Implementar 1 Estrategia(s) de identificación y selección de talentos deportivos para la ciudad de Bogotá</t>
  </si>
  <si>
    <t>8162-Administración de parques y escenarios confiables y seguros para promover el encuentro y apropiación del espacio público de Bogotá D.C.</t>
  </si>
  <si>
    <t>3 -  Implementar 2 Acción(es) de gobernanza para los parques priorizados</t>
  </si>
  <si>
    <t>2 - Realizar 8 Evento(s) deportivos del Sector Educativo</t>
  </si>
  <si>
    <t>8 - pagar 100 Porciento de los compromisos de vigencias anteriores fenecidas</t>
  </si>
  <si>
    <t>8 - Diseñar e implementar 1 Estrategia(s) de medición e investigación sobre las acciones deportivas</t>
  </si>
  <si>
    <t>1 - Realizar 368650 Actividad(es) físicas dirigidas para la promoción de hábitos saludables</t>
  </si>
  <si>
    <t>2 - Desarrollar 45325 Actividad(es) de promoción del uso de la bicicleta</t>
  </si>
  <si>
    <t>3 - Realizar 241 Jornada(s) de Ciclovías dominicales y festivas</t>
  </si>
  <si>
    <t>7 - Implementar 8 Centro(s) de psicomotricidad nuevos</t>
  </si>
  <si>
    <t>2 - Implementar 2 Centro(s) de interés nuevos</t>
  </si>
  <si>
    <t>1 - Administrar, mantener o adecuar 146 Parque(s) del sistema del espacio público peatonal para el encuentro</t>
  </si>
  <si>
    <t>2 -  Implementar 2 Acción(es) de innovación en parques del sistema del espacio público peatonal para el encuentro</t>
  </si>
  <si>
    <t>8165-Fortalecimiento de la capacidad institucional para una gestión pública, eficiente y oportuna en Bogotá D.C.</t>
  </si>
  <si>
    <t>1 - Implementar el 95 Porciento de las actividades del plan de acción para el cierre de brechas de las políticas de gestión y desempeño institucional</t>
  </si>
  <si>
    <t>2 - Desarrollar el 100 Porciento de las acciones requeridas para la actualización y mejoramiento de los sistemas de información y la infraestructura tecnológica</t>
  </si>
  <si>
    <t>2 - Gestionar el 100 Porciento de las asociaciones Público Privadas, para promover el aprovechamiento de la infraestructura recreodeportiva del Distrito</t>
  </si>
  <si>
    <t>2 - Implementar 60 Laboratorio(s) de ideación y cocreación de iniciativas recreo deportivas de carácter barrial y comunitario, y mecanismos de fortalecimiento a la sinergia y gestión territorial del IDRD.</t>
  </si>
  <si>
    <t>3 - Desarrollar 144 Estrategia(s) de promoción, gestión y trabajo en red que faciliten la implementación de las iniciativas que surjan de los laboratorios de ideación y cocreación de iniciativas recreo deportivas de carácter barrial y comunitario.</t>
  </si>
  <si>
    <t>4 - Adelantar el 100 Porciento de la gestión administrativa de los diferentes proyectos de infraestructura de parques y escenarios deportivos en fase final y de liquidación</t>
  </si>
  <si>
    <t>OFB</t>
  </si>
  <si>
    <t>8128-Fortalecimiento Ciudad Creativa de la Música Bogotá D.C.</t>
  </si>
  <si>
    <t>2 - Lograr 4604000 Asistencia(s) a actividades culturales y artisticas</t>
  </si>
  <si>
    <t>8135-Consolidación Programa de Formación Musical "Vamos a la Filarmónica" Bogotá D.C.</t>
  </si>
  <si>
    <t>5 - Circular 1100 Producción(es) resultado de los procesos de formación musical.</t>
  </si>
  <si>
    <t>4 - Realizar 11 Jornada(s) de capacitación informal</t>
  </si>
  <si>
    <t>1 - Realizar 1200 Actividad(es) culturales y artisticas</t>
  </si>
  <si>
    <t>2 - Beneficiar 26600 Persona(s) a partir de la primera infancia y a lo largo de la vida en procesos de formación de formación musical en particular en espacios cercanos y entornos comunitarios.</t>
  </si>
  <si>
    <t>1 - Beneficiar 80575 Niñas, niños, adolescentes y jóvenes en educación inicial básica y media a través de procesos de formación musical.</t>
  </si>
  <si>
    <t>3 - Realizar 7 Documento(s) de investigación, creación o memoria musical.</t>
  </si>
  <si>
    <t>8137-Implementación programa de fomento de la Orquesta Filarmónica Bogotá D.C.</t>
  </si>
  <si>
    <t>1 - Otorgar 440 Estímulos, reconocimientos, apoyos e incentivos al sector de la música sinfónica, académica y el canto lírico</t>
  </si>
  <si>
    <t>8139-Fortalecimiento capacidad administrativa y de la gestión institucional de la OFB Bogotá D.C.</t>
  </si>
  <si>
    <t>1 - Implementar 1 Sistema(s) y desempeño institucional.</t>
  </si>
  <si>
    <t>2 - implementar 100 Porciento de los servicios tecnologicos.</t>
  </si>
  <si>
    <t>8142-Mantenimiento equipamientos culturales de la OFB Bogotá D.C.</t>
  </si>
  <si>
    <t>1 - Realizar 3500 Actividad(es) academicas y artisticas en los equipamientos de la Orquesta Filarmónica de Bogotá</t>
  </si>
  <si>
    <t>3 - Mantener 2 Equipamiento(s) a cargo de la Orquesta Filarmónica de Bogotá</t>
  </si>
  <si>
    <t>CANAL</t>
  </si>
  <si>
    <t>7539-Incremento de la capacidad instalada para la producción y circulación masiva de contenidos audiovisuales y digitales en el Canal público de Bogotá D.C.”,</t>
  </si>
  <si>
    <t>1 - Producir o coproducir 2255 Contenido(s) audiovisuales convergentes.</t>
  </si>
  <si>
    <t>3 - Implementar 1 Estrategia(s) anual para la adquisición y circulación de contenidos de terceros (licencias) de acuerdo al plan de circulación.</t>
  </si>
  <si>
    <t>4 - Producir o coproducir 233 Contenido(s) a través de convocatorias al sector audiovisual para el estímulo de la creación y producción artística y cultural del sector.</t>
  </si>
  <si>
    <t>5 - Implementar 1 Plan(es) de renovación tecnológica para la creación y cocreación de contenidos multiplataforma.</t>
  </si>
  <si>
    <t>6 - Producir y circular 1296 Contenido(s) digitales</t>
  </si>
  <si>
    <t>FUGA</t>
  </si>
  <si>
    <t>7924-Consolidación del ecosistema de la economía cultural y creativa del centro de Bogotá D.C</t>
  </si>
  <si>
    <t>1 - Realizar 34 Actividad(es) artísticas y creativas que permitan activar, visibilizar y resignificar el Bronx Distrito Creativo</t>
  </si>
  <si>
    <t>2 - Beneficiar a 318 Agente(s) culturales y creativos en los eslabones de la cadena de valor del ecosistema de la economia cultura y creativa en el Centro de Bogota</t>
  </si>
  <si>
    <t>3 - Formar a 140 Agente(s) por medio de laboratorios para la sofisticación de productos y servicios culturales y creativos.</t>
  </si>
  <si>
    <t>7925-Fortalecimiento de espacios de transformación cultural, memoria, valoración social y participación incidente en el Centro de la Ciudad Bogotá D.C.</t>
  </si>
  <si>
    <t>2 - Desarrollar 105 Laboratorio(s) barriales de innovación social y espacios de transformación cultural, que comprenden talleres creativos y de cuidado, conversatorios y encuentros comunitarios</t>
  </si>
  <si>
    <t>1 - Implementar 366 Actividad(es) culturales y artísticas que aporten a la apropiación y resignificación del espacio público del Centro de Bogotá</t>
  </si>
  <si>
    <t>7926-Fortalecimiento del ecosistema artístico y cultural en el Centro de Bogotá D.C.</t>
  </si>
  <si>
    <t>1 - Ejecutar 850 Actividad(es) para la promoción, fortalecimiento y desarrollo de las prácticas artísticas, culturales y patrimoniales como un medio para el ejercicio de los derechos culturales y el desarrollo humano.</t>
  </si>
  <si>
    <t>4 - Entregar 717 Estímulo(s) reconocimiento, apoyos e incentivos</t>
  </si>
  <si>
    <t>7922-Consolidación del Distrito Creativo en el Bronx para la revitalización del centro de la ciudad Bogotá D.C.</t>
  </si>
  <si>
    <t>1 - Terminar el 100 Porciento de la obra, reforzamiento y adecuación de los espacios del Bronx Distrito Creativo</t>
  </si>
  <si>
    <t>7921-Fortalecimiento institucional de la FUGA Bogotá D.C.</t>
  </si>
  <si>
    <t>1 - Implementar el 100 Porciento del plan de mejoramiento de la infraestructura física de las sedes de la FUGA</t>
  </si>
  <si>
    <t>7923-Mantenimiento de los equipamientos de la FUGA para la circulación artística en el Centro de Bogotá D.C.</t>
  </si>
  <si>
    <t>1 - Realizar el 100 Porciento las actividades de mantenimiento físico, técnico y operativo de los equipamientos de la FUGA</t>
  </si>
  <si>
    <t>2 - Implementar el 100 Porciento del Plan Estratégico de la Tecnología de la Información - PETI de la FUGA</t>
  </si>
  <si>
    <t>3 - Implementar el 100 Porciento del plan de acción del MIPG</t>
  </si>
  <si>
    <t>4 - Implementar el 100 Porciento del plan estratégico de comunicaciones</t>
  </si>
  <si>
    <t>2 - Construir 1 Modelo(s) de operación para el funcionamiento del Bronx Distrito Creativo</t>
  </si>
  <si>
    <t>4 - Elaborar 3 Documento(s) de investigacion con informacion periódica y actualizada, que permita conocer el estado del ecosistema cultural y creativo del centro de Bogotá</t>
  </si>
  <si>
    <t>3 - Implementar el 100 Porciento de las actividades de los planes de acción que promuevan el reconocimiento, apropiación, intercambio e innovación en las prácticas artísticas, culturales y patrimoniales de grupos étnicos, etarios y sectores sociales, promoviendo la multiculturalidad desde los distintos enfoques.</t>
  </si>
  <si>
    <t>3 - Realizar 1 Estrategia(s) de fortalecimiento de la oferta de fomento de la entidad</t>
  </si>
  <si>
    <t>2 - Implementar el 100 Porciento de las actividades de los planes de acción que promuevan el reconocimiento, apropiación, intercambio e innovación en las prácticas artísticas, culturales y patrimoniales de grupos étnicos, etarios y sectores sociales, promoviendo la multiculturalidad desde los distintos enfoques.</t>
  </si>
  <si>
    <t>66. ENTIDAD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</si>
</sst>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&quot;$&quot;\ * #,##0.00_-;\-&quot;$&quot;\ * #,##0.00_-;_-&quot;$&quot;\ * &quot;-&quot;??_-;_-@"/>
    <numFmt numFmtId="165" formatCode="[$ $]#,##0.00"/>
    <numFmt numFmtId="166" formatCode="[$ $]#,##0.000000"/>
  </numFmts>
  <fonts count="5">
    <font>
      <sz val="11"/>
      <color theme="1"/>
      <name val="Calibri"/>
      <scheme val="minor"/>
    </font>
    <font>
      <b/>
      <sz val="11"/>
      <color theme="1"/>
      <name val="Roboto"/>
    </font>
    <font>
      <sz val="11"/>
      <color theme="1"/>
      <name val="Roboto"/>
    </font>
    <font>
      <sz val="11"/>
      <color theme="1"/>
      <name val="Calibri"/>
      <scheme val="minor"/>
    </font>
    <font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FFFFFF"/>
      </top>
      <bottom/>
      <diagonal/>
    </border>
  </borders>
  <cellStyleXfs count="1">
    <xf numFmtId="0" fontId="0" fillId="0" borderId="0"/>
  </cellStyleXfs>
  <cellXfs count="20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/>
    <xf numFmtId="0" fontId="2" fillId="0" borderId="1" xfId="0" applyFont="1" applyBorder="1"/>
    <xf numFmtId="165" fontId="2" fillId="0" borderId="1" xfId="0" applyNumberFormat="1" applyFont="1" applyBorder="1"/>
    <xf numFmtId="0" fontId="1" fillId="0" borderId="1" xfId="0" applyFont="1" applyBorder="1"/>
    <xf numFmtId="165" fontId="1" fillId="0" borderId="1" xfId="0" applyNumberFormat="1" applyFont="1" applyBorder="1"/>
    <xf numFmtId="0" fontId="2" fillId="3" borderId="1" xfId="0" applyFont="1" applyFill="1" applyBorder="1"/>
    <xf numFmtId="0" fontId="2" fillId="3" borderId="1" xfId="0" applyFont="1" applyFill="1" applyBorder="1" applyAlignment="1"/>
    <xf numFmtId="165" fontId="2" fillId="3" borderId="1" xfId="0" applyNumberFormat="1" applyFont="1" applyFill="1" applyBorder="1" applyAlignment="1"/>
    <xf numFmtId="165" fontId="2" fillId="0" borderId="1" xfId="0" applyNumberFormat="1" applyFont="1" applyBorder="1" applyAlignment="1"/>
    <xf numFmtId="0" fontId="3" fillId="3" borderId="0" xfId="0" applyFont="1" applyFill="1" applyAlignment="1"/>
    <xf numFmtId="165" fontId="2" fillId="3" borderId="1" xfId="0" applyNumberFormat="1" applyFont="1" applyFill="1" applyBorder="1"/>
    <xf numFmtId="0" fontId="1" fillId="0" borderId="2" xfId="0" applyFont="1" applyBorder="1"/>
    <xf numFmtId="165" fontId="1" fillId="4" borderId="1" xfId="0" applyNumberFormat="1" applyFont="1" applyFill="1" applyBorder="1"/>
    <xf numFmtId="166" fontId="1" fillId="0" borderId="1" xfId="0" applyNumberFormat="1" applyFont="1" applyBorder="1"/>
    <xf numFmtId="0" fontId="3" fillId="0" borderId="0" xfId="0" applyFont="1"/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tabSelected="1" workbookViewId="0">
      <pane ySplit="1" topLeftCell="A2" activePane="bottomLeft" state="frozen"/>
      <selection pane="bottomLeft" activeCell="B3" sqref="B3"/>
    </sheetView>
  </sheetViews>
  <sheetFormatPr baseColWidth="10" defaultColWidth="14.42578125" defaultRowHeight="15" customHeight="1"/>
  <cols>
    <col min="1" max="1" width="26.42578125" customWidth="1"/>
    <col min="2" max="2" width="45" customWidth="1"/>
    <col min="3" max="4" width="26.42578125" customWidth="1"/>
    <col min="5" max="8" width="21.85546875" customWidth="1"/>
    <col min="9" max="26" width="10.7109375" customWidth="1"/>
  </cols>
  <sheetData>
    <row r="1" spans="1:8" ht="6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</row>
    <row r="2" spans="1:8">
      <c r="A2" s="3" t="s">
        <v>8</v>
      </c>
      <c r="B2" s="4" t="s">
        <v>9</v>
      </c>
      <c r="C2" s="4" t="s">
        <v>10</v>
      </c>
      <c r="D2" s="4" t="s">
        <v>11</v>
      </c>
      <c r="E2" s="4">
        <v>2</v>
      </c>
      <c r="F2" s="4">
        <v>2</v>
      </c>
      <c r="G2" s="5">
        <v>10</v>
      </c>
      <c r="H2" s="5">
        <v>10</v>
      </c>
    </row>
    <row r="3" spans="1:8">
      <c r="A3" s="4" t="s">
        <v>8</v>
      </c>
      <c r="B3" s="4" t="s">
        <v>12</v>
      </c>
      <c r="C3" s="4" t="s">
        <v>13</v>
      </c>
      <c r="D3" s="4" t="s">
        <v>11</v>
      </c>
      <c r="E3" s="4">
        <v>6</v>
      </c>
      <c r="F3" s="4">
        <v>6</v>
      </c>
      <c r="G3" s="5">
        <v>216.96</v>
      </c>
      <c r="H3" s="5">
        <v>216.96</v>
      </c>
    </row>
    <row r="4" spans="1:8">
      <c r="A4" s="4" t="s">
        <v>8</v>
      </c>
      <c r="B4" s="4" t="s">
        <v>14</v>
      </c>
      <c r="C4" s="4" t="s">
        <v>15</v>
      </c>
      <c r="D4" s="4" t="s">
        <v>11</v>
      </c>
      <c r="E4" s="4">
        <v>1</v>
      </c>
      <c r="F4" s="4">
        <v>1</v>
      </c>
      <c r="G4" s="5">
        <v>50</v>
      </c>
      <c r="H4" s="5">
        <v>50</v>
      </c>
    </row>
    <row r="5" spans="1:8">
      <c r="A5" s="4" t="s">
        <v>8</v>
      </c>
      <c r="B5" s="4" t="s">
        <v>16</v>
      </c>
      <c r="C5" s="4" t="s">
        <v>17</v>
      </c>
      <c r="D5" s="4" t="s">
        <v>11</v>
      </c>
      <c r="E5" s="4">
        <v>41000</v>
      </c>
      <c r="F5" s="4">
        <v>41000</v>
      </c>
      <c r="G5" s="5">
        <v>484.07</v>
      </c>
      <c r="H5" s="5">
        <v>484.07</v>
      </c>
    </row>
    <row r="6" spans="1:8">
      <c r="A6" s="4" t="s">
        <v>8</v>
      </c>
      <c r="B6" s="4" t="s">
        <v>18</v>
      </c>
      <c r="C6" s="4" t="s">
        <v>19</v>
      </c>
      <c r="D6" s="4" t="s">
        <v>11</v>
      </c>
      <c r="E6" s="4">
        <v>1</v>
      </c>
      <c r="F6" s="4">
        <v>1</v>
      </c>
      <c r="G6" s="5">
        <v>557.41999999999996</v>
      </c>
      <c r="H6" s="5">
        <v>557.41999999999996</v>
      </c>
    </row>
    <row r="7" spans="1:8">
      <c r="A7" s="4" t="s">
        <v>8</v>
      </c>
      <c r="B7" s="4" t="s">
        <v>12</v>
      </c>
      <c r="C7" s="4" t="s">
        <v>20</v>
      </c>
      <c r="D7" s="4" t="s">
        <v>21</v>
      </c>
      <c r="E7" s="4">
        <v>52</v>
      </c>
      <c r="F7" s="4">
        <v>52</v>
      </c>
      <c r="G7" s="5">
        <v>1346.93</v>
      </c>
      <c r="H7" s="5">
        <v>1096.93</v>
      </c>
    </row>
    <row r="8" spans="1:8">
      <c r="A8" s="4" t="s">
        <v>8</v>
      </c>
      <c r="B8" s="4" t="s">
        <v>12</v>
      </c>
      <c r="C8" s="4" t="s">
        <v>13</v>
      </c>
      <c r="D8" s="4" t="s">
        <v>21</v>
      </c>
      <c r="E8" s="4">
        <v>2</v>
      </c>
      <c r="F8" s="4">
        <v>2</v>
      </c>
      <c r="G8" s="5">
        <v>0.56999999999999995</v>
      </c>
      <c r="H8" s="5">
        <v>0.56999999999999995</v>
      </c>
    </row>
    <row r="9" spans="1:8">
      <c r="A9" s="4" t="s">
        <v>8</v>
      </c>
      <c r="B9" s="4" t="s">
        <v>14</v>
      </c>
      <c r="C9" s="4" t="s">
        <v>15</v>
      </c>
      <c r="D9" s="4" t="s">
        <v>21</v>
      </c>
      <c r="E9" s="4">
        <v>3</v>
      </c>
      <c r="F9" s="4">
        <v>3</v>
      </c>
      <c r="G9" s="5">
        <v>100</v>
      </c>
      <c r="H9" s="5">
        <v>100</v>
      </c>
    </row>
    <row r="10" spans="1:8">
      <c r="A10" s="4" t="s">
        <v>8</v>
      </c>
      <c r="B10" s="4" t="s">
        <v>16</v>
      </c>
      <c r="C10" s="4" t="s">
        <v>17</v>
      </c>
      <c r="D10" s="4" t="s">
        <v>21</v>
      </c>
      <c r="E10" s="4">
        <v>63000</v>
      </c>
      <c r="F10" s="4">
        <v>63000</v>
      </c>
      <c r="G10" s="5">
        <v>484.37</v>
      </c>
      <c r="H10" s="5">
        <v>484.37</v>
      </c>
    </row>
    <row r="11" spans="1:8">
      <c r="A11" s="4" t="s">
        <v>8</v>
      </c>
      <c r="B11" s="4" t="s">
        <v>18</v>
      </c>
      <c r="C11" s="4" t="s">
        <v>22</v>
      </c>
      <c r="D11" s="4" t="s">
        <v>21</v>
      </c>
      <c r="E11" s="4">
        <v>0.25</v>
      </c>
      <c r="F11" s="4">
        <v>0.25</v>
      </c>
      <c r="G11" s="5">
        <v>5506.32</v>
      </c>
      <c r="H11" s="5">
        <v>5393.44</v>
      </c>
    </row>
    <row r="12" spans="1:8">
      <c r="A12" s="4" t="s">
        <v>8</v>
      </c>
      <c r="B12" s="4" t="s">
        <v>18</v>
      </c>
      <c r="C12" s="4" t="s">
        <v>19</v>
      </c>
      <c r="D12" s="4" t="s">
        <v>21</v>
      </c>
      <c r="E12" s="4">
        <v>4</v>
      </c>
      <c r="F12" s="4">
        <v>4</v>
      </c>
      <c r="G12" s="5">
        <v>2377.23</v>
      </c>
      <c r="H12" s="5">
        <v>2377.23</v>
      </c>
    </row>
    <row r="13" spans="1:8">
      <c r="A13" s="4" t="s">
        <v>8</v>
      </c>
      <c r="B13" s="4" t="s">
        <v>12</v>
      </c>
      <c r="C13" s="4" t="s">
        <v>13</v>
      </c>
      <c r="D13" s="4" t="s">
        <v>23</v>
      </c>
      <c r="E13" s="4">
        <v>8</v>
      </c>
      <c r="F13" s="4">
        <v>8</v>
      </c>
      <c r="G13" s="5">
        <v>326.37</v>
      </c>
      <c r="H13" s="5">
        <v>326.37</v>
      </c>
    </row>
    <row r="14" spans="1:8">
      <c r="A14" s="4" t="s">
        <v>8</v>
      </c>
      <c r="B14" s="4" t="s">
        <v>14</v>
      </c>
      <c r="C14" s="4" t="s">
        <v>15</v>
      </c>
      <c r="D14" s="4" t="s">
        <v>23</v>
      </c>
      <c r="E14" s="4">
        <v>10</v>
      </c>
      <c r="F14" s="4">
        <v>10</v>
      </c>
      <c r="G14" s="5">
        <v>100</v>
      </c>
      <c r="H14" s="5">
        <v>100</v>
      </c>
    </row>
    <row r="15" spans="1:8">
      <c r="A15" s="4" t="s">
        <v>8</v>
      </c>
      <c r="B15" s="4" t="s">
        <v>16</v>
      </c>
      <c r="C15" s="4" t="s">
        <v>17</v>
      </c>
      <c r="D15" s="4" t="s">
        <v>23</v>
      </c>
      <c r="E15" s="4">
        <v>73000</v>
      </c>
      <c r="F15" s="4">
        <v>73000</v>
      </c>
      <c r="G15" s="5">
        <v>968.15</v>
      </c>
      <c r="H15" s="5">
        <v>968.15</v>
      </c>
    </row>
    <row r="16" spans="1:8">
      <c r="A16" s="4" t="s">
        <v>8</v>
      </c>
      <c r="B16" s="4" t="s">
        <v>9</v>
      </c>
      <c r="C16" s="4" t="s">
        <v>10</v>
      </c>
      <c r="D16" s="4" t="s">
        <v>24</v>
      </c>
      <c r="E16" s="4">
        <v>8</v>
      </c>
      <c r="F16" s="4">
        <v>8</v>
      </c>
      <c r="G16" s="5">
        <v>55</v>
      </c>
      <c r="H16" s="5">
        <v>55</v>
      </c>
    </row>
    <row r="17" spans="1:8">
      <c r="A17" s="4" t="s">
        <v>8</v>
      </c>
      <c r="B17" s="4" t="s">
        <v>9</v>
      </c>
      <c r="C17" s="4" t="s">
        <v>25</v>
      </c>
      <c r="D17" s="4" t="s">
        <v>24</v>
      </c>
      <c r="E17" s="4">
        <v>4</v>
      </c>
      <c r="F17" s="4">
        <v>4</v>
      </c>
      <c r="G17" s="5">
        <v>26</v>
      </c>
      <c r="H17" s="5">
        <v>26</v>
      </c>
    </row>
    <row r="18" spans="1:8">
      <c r="A18" s="4" t="s">
        <v>8</v>
      </c>
      <c r="B18" s="4" t="s">
        <v>12</v>
      </c>
      <c r="C18" s="4" t="s">
        <v>20</v>
      </c>
      <c r="D18" s="4" t="s">
        <v>24</v>
      </c>
      <c r="E18" s="4">
        <v>3</v>
      </c>
      <c r="F18" s="4">
        <v>3</v>
      </c>
      <c r="G18" s="5">
        <v>42.9</v>
      </c>
      <c r="H18" s="5">
        <v>42.9</v>
      </c>
    </row>
    <row r="19" spans="1:8">
      <c r="A19" s="4" t="s">
        <v>8</v>
      </c>
      <c r="B19" s="4" t="s">
        <v>12</v>
      </c>
      <c r="C19" s="4" t="s">
        <v>13</v>
      </c>
      <c r="D19" s="4" t="s">
        <v>24</v>
      </c>
      <c r="E19" s="4">
        <v>9</v>
      </c>
      <c r="F19" s="4">
        <v>9</v>
      </c>
      <c r="G19" s="5">
        <v>400.69</v>
      </c>
      <c r="H19" s="5">
        <v>400.69</v>
      </c>
    </row>
    <row r="20" spans="1:8">
      <c r="A20" s="4" t="s">
        <v>8</v>
      </c>
      <c r="B20" s="4" t="s">
        <v>16</v>
      </c>
      <c r="C20" s="4" t="s">
        <v>17</v>
      </c>
      <c r="D20" s="4" t="s">
        <v>24</v>
      </c>
      <c r="E20" s="4">
        <v>71300</v>
      </c>
      <c r="F20" s="4">
        <v>71300</v>
      </c>
      <c r="G20" s="5">
        <v>968.15</v>
      </c>
      <c r="H20" s="5">
        <v>968.15</v>
      </c>
    </row>
    <row r="21" spans="1:8" ht="15.75" customHeight="1">
      <c r="A21" s="4" t="s">
        <v>8</v>
      </c>
      <c r="B21" s="4" t="s">
        <v>9</v>
      </c>
      <c r="C21" s="4" t="s">
        <v>10</v>
      </c>
      <c r="D21" s="4" t="s">
        <v>26</v>
      </c>
      <c r="E21" s="4">
        <v>14</v>
      </c>
      <c r="F21" s="4">
        <v>14</v>
      </c>
      <c r="G21" s="5">
        <v>120</v>
      </c>
      <c r="H21" s="5">
        <v>120</v>
      </c>
    </row>
    <row r="22" spans="1:8" ht="15.75" customHeight="1">
      <c r="A22" s="4" t="s">
        <v>8</v>
      </c>
      <c r="B22" s="4" t="s">
        <v>9</v>
      </c>
      <c r="C22" s="4" t="s">
        <v>25</v>
      </c>
      <c r="D22" s="4" t="s">
        <v>26</v>
      </c>
      <c r="E22" s="4">
        <v>2</v>
      </c>
      <c r="F22" s="4">
        <v>2</v>
      </c>
      <c r="G22" s="5">
        <v>14.5</v>
      </c>
      <c r="H22" s="5">
        <v>14.5</v>
      </c>
    </row>
    <row r="23" spans="1:8" ht="15.75" customHeight="1">
      <c r="A23" s="4" t="s">
        <v>8</v>
      </c>
      <c r="B23" s="4" t="s">
        <v>12</v>
      </c>
      <c r="C23" s="4" t="s">
        <v>13</v>
      </c>
      <c r="D23" s="4" t="s">
        <v>26</v>
      </c>
      <c r="E23" s="4">
        <v>10</v>
      </c>
      <c r="F23" s="4">
        <v>10</v>
      </c>
      <c r="G23" s="5">
        <v>363.48</v>
      </c>
      <c r="H23" s="5">
        <v>363.48</v>
      </c>
    </row>
    <row r="24" spans="1:8" ht="15.75" customHeight="1">
      <c r="A24" s="4" t="s">
        <v>8</v>
      </c>
      <c r="B24" s="4" t="s">
        <v>16</v>
      </c>
      <c r="C24" s="4" t="s">
        <v>17</v>
      </c>
      <c r="D24" s="4" t="s">
        <v>26</v>
      </c>
      <c r="E24" s="4">
        <v>133000</v>
      </c>
      <c r="F24" s="4">
        <v>133000</v>
      </c>
      <c r="G24" s="5">
        <v>968.15</v>
      </c>
      <c r="H24" s="5">
        <v>968.15</v>
      </c>
    </row>
    <row r="25" spans="1:8" ht="15.75" customHeight="1">
      <c r="A25" s="4" t="s">
        <v>8</v>
      </c>
      <c r="B25" s="4" t="s">
        <v>18</v>
      </c>
      <c r="C25" s="4" t="s">
        <v>27</v>
      </c>
      <c r="D25" s="4" t="s">
        <v>26</v>
      </c>
      <c r="E25" s="4">
        <v>0.55000000000000004</v>
      </c>
      <c r="F25" s="4">
        <v>0.55000000000000004</v>
      </c>
      <c r="G25" s="5">
        <v>1479.94</v>
      </c>
      <c r="H25" s="5">
        <v>1470.47</v>
      </c>
    </row>
    <row r="26" spans="1:8" ht="15.75" customHeight="1">
      <c r="A26" s="4" t="s">
        <v>8</v>
      </c>
      <c r="B26" s="4" t="s">
        <v>12</v>
      </c>
      <c r="C26" s="4" t="s">
        <v>13</v>
      </c>
      <c r="D26" s="4" t="s">
        <v>28</v>
      </c>
      <c r="E26" s="4">
        <v>1</v>
      </c>
      <c r="F26" s="4">
        <v>1</v>
      </c>
      <c r="G26" s="5">
        <v>0.28000000000000003</v>
      </c>
      <c r="H26" s="5">
        <v>0.28000000000000003</v>
      </c>
    </row>
    <row r="27" spans="1:8" ht="15.75" customHeight="1">
      <c r="A27" s="4" t="s">
        <v>8</v>
      </c>
      <c r="B27" s="4" t="s">
        <v>12</v>
      </c>
      <c r="C27" s="4" t="s">
        <v>13</v>
      </c>
      <c r="D27" s="4" t="s">
        <v>29</v>
      </c>
      <c r="E27" s="4">
        <v>9</v>
      </c>
      <c r="F27" s="4">
        <v>9</v>
      </c>
      <c r="G27" s="5">
        <v>141.41</v>
      </c>
      <c r="H27" s="5">
        <v>141.41</v>
      </c>
    </row>
    <row r="28" spans="1:8" ht="15.75" customHeight="1">
      <c r="A28" s="4" t="s">
        <v>8</v>
      </c>
      <c r="B28" s="4" t="s">
        <v>16</v>
      </c>
      <c r="C28" s="4" t="s">
        <v>17</v>
      </c>
      <c r="D28" s="4" t="s">
        <v>29</v>
      </c>
      <c r="E28" s="4">
        <v>138000</v>
      </c>
      <c r="F28" s="4">
        <v>138000</v>
      </c>
      <c r="G28" s="5">
        <v>484.07</v>
      </c>
      <c r="H28" s="5">
        <v>484.07</v>
      </c>
    </row>
    <row r="29" spans="1:8" ht="15.75" customHeight="1">
      <c r="A29" s="4" t="s">
        <v>8</v>
      </c>
      <c r="B29" s="4" t="s">
        <v>9</v>
      </c>
      <c r="C29" s="4" t="s">
        <v>10</v>
      </c>
      <c r="D29" s="4" t="s">
        <v>30</v>
      </c>
      <c r="E29" s="4">
        <v>12</v>
      </c>
      <c r="F29" s="4">
        <v>12</v>
      </c>
      <c r="G29" s="5">
        <v>95</v>
      </c>
      <c r="H29" s="5">
        <v>95</v>
      </c>
    </row>
    <row r="30" spans="1:8" ht="15.75" customHeight="1">
      <c r="A30" s="4" t="s">
        <v>8</v>
      </c>
      <c r="B30" s="4" t="s">
        <v>9</v>
      </c>
      <c r="C30" s="4" t="s">
        <v>25</v>
      </c>
      <c r="D30" s="4" t="s">
        <v>30</v>
      </c>
      <c r="E30" s="4">
        <v>10</v>
      </c>
      <c r="F30" s="4">
        <v>10</v>
      </c>
      <c r="G30" s="5">
        <v>72.5</v>
      </c>
      <c r="H30" s="5">
        <v>72.5</v>
      </c>
    </row>
    <row r="31" spans="1:8" ht="15.75" customHeight="1">
      <c r="A31" s="4" t="s">
        <v>8</v>
      </c>
      <c r="B31" s="4" t="s">
        <v>12</v>
      </c>
      <c r="C31" s="4" t="s">
        <v>20</v>
      </c>
      <c r="D31" s="4" t="s">
        <v>30</v>
      </c>
      <c r="E31" s="4">
        <v>5</v>
      </c>
      <c r="F31" s="4">
        <v>5</v>
      </c>
      <c r="G31" s="5">
        <v>69.349999999999994</v>
      </c>
      <c r="H31" s="5">
        <v>69.349999999999994</v>
      </c>
    </row>
    <row r="32" spans="1:8" ht="15.75" customHeight="1">
      <c r="A32" s="4" t="s">
        <v>8</v>
      </c>
      <c r="B32" s="4" t="s">
        <v>12</v>
      </c>
      <c r="C32" s="4" t="s">
        <v>13</v>
      </c>
      <c r="D32" s="4" t="s">
        <v>30</v>
      </c>
      <c r="E32" s="4">
        <v>12</v>
      </c>
      <c r="F32" s="4">
        <v>12</v>
      </c>
      <c r="G32" s="5">
        <v>293.73</v>
      </c>
      <c r="H32" s="5">
        <v>293.73</v>
      </c>
    </row>
    <row r="33" spans="1:8" ht="15.75" customHeight="1">
      <c r="A33" s="4" t="s">
        <v>8</v>
      </c>
      <c r="B33" s="4" t="s">
        <v>16</v>
      </c>
      <c r="C33" s="4" t="s">
        <v>17</v>
      </c>
      <c r="D33" s="4" t="s">
        <v>30</v>
      </c>
      <c r="E33" s="4">
        <v>202000</v>
      </c>
      <c r="F33" s="4">
        <v>202000</v>
      </c>
      <c r="G33" s="5">
        <v>3872.59</v>
      </c>
      <c r="H33" s="5">
        <v>3872.59</v>
      </c>
    </row>
    <row r="34" spans="1:8" ht="15.75" customHeight="1">
      <c r="A34" s="4" t="s">
        <v>8</v>
      </c>
      <c r="B34" s="4" t="s">
        <v>9</v>
      </c>
      <c r="C34" s="4" t="s">
        <v>10</v>
      </c>
      <c r="D34" s="4" t="s">
        <v>31</v>
      </c>
      <c r="E34" s="4">
        <v>3</v>
      </c>
      <c r="F34" s="4">
        <v>3</v>
      </c>
      <c r="G34" s="5">
        <v>25</v>
      </c>
      <c r="H34" s="5">
        <v>25</v>
      </c>
    </row>
    <row r="35" spans="1:8" ht="15.75" customHeight="1">
      <c r="A35" s="4" t="s">
        <v>8</v>
      </c>
      <c r="B35" s="4" t="s">
        <v>9</v>
      </c>
      <c r="C35" s="4" t="s">
        <v>25</v>
      </c>
      <c r="D35" s="4" t="s">
        <v>31</v>
      </c>
      <c r="E35" s="4">
        <v>1</v>
      </c>
      <c r="F35" s="4">
        <v>1</v>
      </c>
      <c r="G35" s="5">
        <v>7.25</v>
      </c>
      <c r="H35" s="5">
        <v>7.25</v>
      </c>
    </row>
    <row r="36" spans="1:8" ht="15.75" customHeight="1">
      <c r="A36" s="4" t="s">
        <v>8</v>
      </c>
      <c r="B36" s="4" t="s">
        <v>12</v>
      </c>
      <c r="C36" s="4" t="s">
        <v>20</v>
      </c>
      <c r="D36" s="4" t="s">
        <v>31</v>
      </c>
      <c r="E36" s="4">
        <v>2</v>
      </c>
      <c r="F36" s="4">
        <v>2</v>
      </c>
      <c r="G36" s="5">
        <v>37</v>
      </c>
      <c r="H36" s="5">
        <v>37</v>
      </c>
    </row>
    <row r="37" spans="1:8" ht="15.75" customHeight="1">
      <c r="A37" s="4" t="s">
        <v>8</v>
      </c>
      <c r="B37" s="4" t="s">
        <v>12</v>
      </c>
      <c r="C37" s="4" t="s">
        <v>13</v>
      </c>
      <c r="D37" s="4" t="s">
        <v>31</v>
      </c>
      <c r="E37" s="4">
        <v>4</v>
      </c>
      <c r="F37" s="4">
        <v>4</v>
      </c>
      <c r="G37" s="5">
        <v>138.08000000000001</v>
      </c>
      <c r="H37" s="5">
        <v>138.08000000000001</v>
      </c>
    </row>
    <row r="38" spans="1:8" ht="15.75" customHeight="1">
      <c r="A38" s="4" t="s">
        <v>8</v>
      </c>
      <c r="B38" s="4" t="s">
        <v>14</v>
      </c>
      <c r="C38" s="4" t="s">
        <v>15</v>
      </c>
      <c r="D38" s="4" t="s">
        <v>31</v>
      </c>
      <c r="E38" s="4">
        <v>3</v>
      </c>
      <c r="F38" s="4">
        <v>3</v>
      </c>
      <c r="G38" s="5">
        <v>50</v>
      </c>
      <c r="H38" s="5">
        <v>50</v>
      </c>
    </row>
    <row r="39" spans="1:8" ht="15.75" customHeight="1">
      <c r="A39" s="4" t="s">
        <v>8</v>
      </c>
      <c r="B39" s="4" t="s">
        <v>16</v>
      </c>
      <c r="C39" s="4" t="s">
        <v>17</v>
      </c>
      <c r="D39" s="4" t="s">
        <v>31</v>
      </c>
      <c r="E39" s="4">
        <v>100000</v>
      </c>
      <c r="F39" s="4">
        <v>100000</v>
      </c>
      <c r="G39" s="5">
        <v>484.07</v>
      </c>
      <c r="H39" s="5">
        <v>484.07</v>
      </c>
    </row>
    <row r="40" spans="1:8" ht="15.75" customHeight="1">
      <c r="A40" s="4" t="s">
        <v>8</v>
      </c>
      <c r="B40" s="4" t="s">
        <v>18</v>
      </c>
      <c r="C40" s="4" t="s">
        <v>19</v>
      </c>
      <c r="D40" s="4" t="s">
        <v>31</v>
      </c>
      <c r="E40" s="4">
        <v>2</v>
      </c>
      <c r="F40" s="4">
        <v>2</v>
      </c>
      <c r="G40" s="5">
        <v>1105.6500000000001</v>
      </c>
      <c r="H40" s="5">
        <v>1105.6500000000001</v>
      </c>
    </row>
    <row r="41" spans="1:8" ht="15.75" customHeight="1">
      <c r="A41" s="4" t="s">
        <v>8</v>
      </c>
      <c r="B41" s="4" t="s">
        <v>9</v>
      </c>
      <c r="C41" s="4" t="s">
        <v>10</v>
      </c>
      <c r="D41" s="4" t="s">
        <v>32</v>
      </c>
      <c r="E41" s="4">
        <v>8</v>
      </c>
      <c r="F41" s="4">
        <v>8</v>
      </c>
      <c r="G41" s="5">
        <v>50</v>
      </c>
      <c r="H41" s="5">
        <v>50</v>
      </c>
    </row>
    <row r="42" spans="1:8" ht="15.75" customHeight="1">
      <c r="A42" s="4" t="s">
        <v>8</v>
      </c>
      <c r="B42" s="4" t="s">
        <v>9</v>
      </c>
      <c r="C42" s="4" t="s">
        <v>25</v>
      </c>
      <c r="D42" s="4" t="s">
        <v>32</v>
      </c>
      <c r="E42" s="4">
        <v>2</v>
      </c>
      <c r="F42" s="4">
        <v>2</v>
      </c>
      <c r="G42" s="5">
        <v>14.5</v>
      </c>
      <c r="H42" s="5">
        <v>14.5</v>
      </c>
    </row>
    <row r="43" spans="1:8" ht="15.75" customHeight="1">
      <c r="A43" s="4" t="s">
        <v>8</v>
      </c>
      <c r="B43" s="4" t="s">
        <v>12</v>
      </c>
      <c r="C43" s="4" t="s">
        <v>20</v>
      </c>
      <c r="D43" s="4" t="s">
        <v>32</v>
      </c>
      <c r="E43" s="4">
        <v>3</v>
      </c>
      <c r="F43" s="4">
        <v>3</v>
      </c>
      <c r="G43" s="5">
        <v>37.9</v>
      </c>
      <c r="H43" s="5">
        <v>37.9</v>
      </c>
    </row>
    <row r="44" spans="1:8" ht="15.75" customHeight="1">
      <c r="A44" s="4" t="s">
        <v>8</v>
      </c>
      <c r="B44" s="4" t="s">
        <v>12</v>
      </c>
      <c r="C44" s="4" t="s">
        <v>13</v>
      </c>
      <c r="D44" s="4" t="s">
        <v>32</v>
      </c>
      <c r="E44" s="4">
        <v>14</v>
      </c>
      <c r="F44" s="4">
        <v>14</v>
      </c>
      <c r="G44" s="5">
        <v>304.06</v>
      </c>
      <c r="H44" s="5">
        <v>304.06</v>
      </c>
    </row>
    <row r="45" spans="1:8" ht="15.75" customHeight="1">
      <c r="A45" s="4" t="s">
        <v>8</v>
      </c>
      <c r="B45" s="4" t="s">
        <v>16</v>
      </c>
      <c r="C45" s="4" t="s">
        <v>17</v>
      </c>
      <c r="D45" s="4" t="s">
        <v>32</v>
      </c>
      <c r="E45" s="4">
        <v>140000</v>
      </c>
      <c r="F45" s="4">
        <v>140000</v>
      </c>
      <c r="G45" s="5">
        <v>484.07</v>
      </c>
      <c r="H45" s="5">
        <v>484.07</v>
      </c>
    </row>
    <row r="46" spans="1:8" ht="15.75" customHeight="1">
      <c r="A46" s="4" t="s">
        <v>8</v>
      </c>
      <c r="B46" s="4" t="s">
        <v>18</v>
      </c>
      <c r="C46" s="4" t="s">
        <v>22</v>
      </c>
      <c r="D46" s="4" t="s">
        <v>32</v>
      </c>
      <c r="E46" s="4">
        <v>0.25</v>
      </c>
      <c r="F46" s="4">
        <v>0.25</v>
      </c>
      <c r="G46" s="5">
        <v>8075.72</v>
      </c>
      <c r="H46" s="5">
        <v>8075.72</v>
      </c>
    </row>
    <row r="47" spans="1:8" ht="15.75" customHeight="1">
      <c r="A47" s="4" t="s">
        <v>8</v>
      </c>
      <c r="B47" s="4" t="s">
        <v>9</v>
      </c>
      <c r="C47" s="4" t="s">
        <v>10</v>
      </c>
      <c r="D47" s="4" t="s">
        <v>33</v>
      </c>
      <c r="E47" s="4">
        <v>6</v>
      </c>
      <c r="F47" s="4">
        <v>6</v>
      </c>
      <c r="G47" s="5">
        <v>35</v>
      </c>
      <c r="H47" s="5">
        <v>35</v>
      </c>
    </row>
    <row r="48" spans="1:8" ht="15.75" customHeight="1">
      <c r="A48" s="4" t="s">
        <v>8</v>
      </c>
      <c r="B48" s="4" t="s">
        <v>9</v>
      </c>
      <c r="C48" s="4" t="s">
        <v>25</v>
      </c>
      <c r="D48" s="4" t="s">
        <v>33</v>
      </c>
      <c r="E48" s="4">
        <v>4</v>
      </c>
      <c r="F48" s="4">
        <v>4</v>
      </c>
      <c r="G48" s="5">
        <v>29</v>
      </c>
      <c r="H48" s="5">
        <v>29</v>
      </c>
    </row>
    <row r="49" spans="1:8" ht="15.75" customHeight="1">
      <c r="A49" s="4" t="s">
        <v>8</v>
      </c>
      <c r="B49" s="4" t="s">
        <v>12</v>
      </c>
      <c r="C49" s="4" t="s">
        <v>20</v>
      </c>
      <c r="D49" s="4" t="s">
        <v>33</v>
      </c>
      <c r="E49" s="4">
        <v>1</v>
      </c>
      <c r="F49" s="4">
        <v>1</v>
      </c>
      <c r="G49" s="5">
        <v>15.5</v>
      </c>
      <c r="H49" s="5">
        <v>15.5</v>
      </c>
    </row>
    <row r="50" spans="1:8" ht="15.75" customHeight="1">
      <c r="A50" s="4" t="s">
        <v>8</v>
      </c>
      <c r="B50" s="4" t="s">
        <v>12</v>
      </c>
      <c r="C50" s="4" t="s">
        <v>13</v>
      </c>
      <c r="D50" s="4" t="s">
        <v>33</v>
      </c>
      <c r="E50" s="4">
        <v>16</v>
      </c>
      <c r="F50" s="4">
        <v>16</v>
      </c>
      <c r="G50" s="5">
        <v>423.95</v>
      </c>
      <c r="H50" s="5">
        <v>423.95</v>
      </c>
    </row>
    <row r="51" spans="1:8" ht="15.75" customHeight="1">
      <c r="A51" s="4" t="s">
        <v>8</v>
      </c>
      <c r="B51" s="4" t="s">
        <v>16</v>
      </c>
      <c r="C51" s="4" t="s">
        <v>17</v>
      </c>
      <c r="D51" s="4" t="s">
        <v>33</v>
      </c>
      <c r="E51" s="4">
        <v>590000</v>
      </c>
      <c r="F51" s="4">
        <v>590000</v>
      </c>
      <c r="G51" s="5">
        <v>3872.59</v>
      </c>
      <c r="H51" s="5">
        <v>3872.59</v>
      </c>
    </row>
    <row r="52" spans="1:8" ht="15.75" customHeight="1">
      <c r="A52" s="4" t="s">
        <v>8</v>
      </c>
      <c r="B52" s="4" t="s">
        <v>18</v>
      </c>
      <c r="C52" s="4" t="s">
        <v>19</v>
      </c>
      <c r="D52" s="4" t="s">
        <v>33</v>
      </c>
      <c r="E52" s="4">
        <v>1</v>
      </c>
      <c r="F52" s="4">
        <v>1</v>
      </c>
      <c r="G52" s="5">
        <v>3084.5</v>
      </c>
      <c r="H52" s="5">
        <v>3084.5</v>
      </c>
    </row>
    <row r="53" spans="1:8" ht="15.75" customHeight="1">
      <c r="A53" s="4" t="s">
        <v>8</v>
      </c>
      <c r="B53" s="4" t="s">
        <v>9</v>
      </c>
      <c r="C53" s="4" t="s">
        <v>10</v>
      </c>
      <c r="D53" s="4" t="s">
        <v>34</v>
      </c>
      <c r="E53" s="4">
        <v>2</v>
      </c>
      <c r="F53" s="4">
        <v>2</v>
      </c>
      <c r="G53" s="5">
        <v>10</v>
      </c>
      <c r="H53" s="5">
        <v>10</v>
      </c>
    </row>
    <row r="54" spans="1:8" ht="15.75" customHeight="1">
      <c r="A54" s="4" t="s">
        <v>8</v>
      </c>
      <c r="B54" s="4" t="s">
        <v>9</v>
      </c>
      <c r="C54" s="4" t="s">
        <v>25</v>
      </c>
      <c r="D54" s="4" t="s">
        <v>34</v>
      </c>
      <c r="E54" s="4">
        <v>2</v>
      </c>
      <c r="F54" s="4">
        <v>2</v>
      </c>
      <c r="G54" s="5">
        <v>14.5</v>
      </c>
      <c r="H54" s="5">
        <v>14.5</v>
      </c>
    </row>
    <row r="55" spans="1:8" ht="15.75" customHeight="1">
      <c r="A55" s="4" t="s">
        <v>8</v>
      </c>
      <c r="B55" s="4" t="s">
        <v>12</v>
      </c>
      <c r="C55" s="4" t="s">
        <v>20</v>
      </c>
      <c r="D55" s="4" t="s">
        <v>34</v>
      </c>
      <c r="E55" s="4">
        <v>1</v>
      </c>
      <c r="F55" s="4">
        <v>1</v>
      </c>
      <c r="G55" s="5">
        <v>15.5</v>
      </c>
      <c r="H55" s="5">
        <v>15.5</v>
      </c>
    </row>
    <row r="56" spans="1:8" ht="15.75" customHeight="1">
      <c r="A56" s="4" t="s">
        <v>8</v>
      </c>
      <c r="B56" s="4" t="s">
        <v>12</v>
      </c>
      <c r="C56" s="4" t="s">
        <v>13</v>
      </c>
      <c r="D56" s="4" t="s">
        <v>34</v>
      </c>
      <c r="E56" s="4">
        <v>3</v>
      </c>
      <c r="F56" s="4">
        <v>3</v>
      </c>
      <c r="G56" s="5">
        <v>50.32</v>
      </c>
      <c r="H56" s="5">
        <v>50.32</v>
      </c>
    </row>
    <row r="57" spans="1:8" ht="15.75" customHeight="1">
      <c r="A57" s="4" t="s">
        <v>8</v>
      </c>
      <c r="B57" s="4" t="s">
        <v>14</v>
      </c>
      <c r="C57" s="4" t="s">
        <v>15</v>
      </c>
      <c r="D57" s="4" t="s">
        <v>34</v>
      </c>
      <c r="E57" s="4">
        <v>5</v>
      </c>
      <c r="F57" s="4">
        <v>5</v>
      </c>
      <c r="G57" s="5">
        <v>50</v>
      </c>
      <c r="H57" s="5">
        <v>50</v>
      </c>
    </row>
    <row r="58" spans="1:8" ht="15.75" customHeight="1">
      <c r="A58" s="4" t="s">
        <v>8</v>
      </c>
      <c r="B58" s="4" t="s">
        <v>16</v>
      </c>
      <c r="C58" s="4" t="s">
        <v>17</v>
      </c>
      <c r="D58" s="4" t="s">
        <v>34</v>
      </c>
      <c r="E58" s="4">
        <v>23500</v>
      </c>
      <c r="F58" s="4">
        <v>23500</v>
      </c>
      <c r="G58" s="5">
        <v>484.07</v>
      </c>
      <c r="H58" s="5">
        <v>484.07</v>
      </c>
    </row>
    <row r="59" spans="1:8" ht="15.75" customHeight="1">
      <c r="A59" s="4" t="s">
        <v>8</v>
      </c>
      <c r="B59" s="4" t="s">
        <v>18</v>
      </c>
      <c r="C59" s="4" t="s">
        <v>19</v>
      </c>
      <c r="D59" s="4" t="s">
        <v>34</v>
      </c>
      <c r="E59" s="4">
        <v>3</v>
      </c>
      <c r="F59" s="4">
        <v>3</v>
      </c>
      <c r="G59" s="5">
        <v>3642.09</v>
      </c>
      <c r="H59" s="5">
        <v>3642.09</v>
      </c>
    </row>
    <row r="60" spans="1:8" ht="15.75" customHeight="1">
      <c r="A60" s="4" t="s">
        <v>8</v>
      </c>
      <c r="B60" s="4" t="s">
        <v>12</v>
      </c>
      <c r="C60" s="4" t="s">
        <v>13</v>
      </c>
      <c r="D60" s="4" t="s">
        <v>35</v>
      </c>
      <c r="E60" s="4">
        <v>2</v>
      </c>
      <c r="F60" s="4">
        <v>2</v>
      </c>
      <c r="G60" s="5">
        <v>83.31</v>
      </c>
      <c r="H60" s="5">
        <v>83.31</v>
      </c>
    </row>
    <row r="61" spans="1:8" ht="15.75" customHeight="1">
      <c r="A61" s="4" t="s">
        <v>8</v>
      </c>
      <c r="B61" s="4" t="s">
        <v>14</v>
      </c>
      <c r="C61" s="4" t="s">
        <v>15</v>
      </c>
      <c r="D61" s="4" t="s">
        <v>35</v>
      </c>
      <c r="E61" s="4">
        <v>10</v>
      </c>
      <c r="F61" s="4">
        <v>10</v>
      </c>
      <c r="G61" s="5">
        <v>100</v>
      </c>
      <c r="H61" s="5">
        <v>100</v>
      </c>
    </row>
    <row r="62" spans="1:8" ht="15.75" customHeight="1">
      <c r="A62" s="4" t="s">
        <v>8</v>
      </c>
      <c r="B62" s="4" t="s">
        <v>16</v>
      </c>
      <c r="C62" s="4" t="s">
        <v>17</v>
      </c>
      <c r="D62" s="4" t="s">
        <v>35</v>
      </c>
      <c r="E62" s="4">
        <v>545000</v>
      </c>
      <c r="F62" s="4">
        <v>545000</v>
      </c>
      <c r="G62" s="5">
        <v>5324.8</v>
      </c>
      <c r="H62" s="5">
        <v>5324.8</v>
      </c>
    </row>
    <row r="63" spans="1:8" ht="15.75" customHeight="1">
      <c r="A63" s="4" t="s">
        <v>8</v>
      </c>
      <c r="B63" s="4" t="s">
        <v>18</v>
      </c>
      <c r="C63" s="4" t="s">
        <v>19</v>
      </c>
      <c r="D63" s="4" t="s">
        <v>35</v>
      </c>
      <c r="E63" s="4">
        <v>5</v>
      </c>
      <c r="F63" s="4">
        <v>5</v>
      </c>
      <c r="G63" s="5">
        <v>7833.96</v>
      </c>
      <c r="H63" s="5">
        <v>7833.96</v>
      </c>
    </row>
    <row r="64" spans="1:8" ht="15.75" customHeight="1">
      <c r="A64" s="4" t="s">
        <v>8</v>
      </c>
      <c r="B64" s="4" t="s">
        <v>9</v>
      </c>
      <c r="C64" s="4" t="s">
        <v>10</v>
      </c>
      <c r="D64" s="4" t="s">
        <v>36</v>
      </c>
      <c r="E64" s="4">
        <v>19</v>
      </c>
      <c r="F64" s="4">
        <v>19</v>
      </c>
      <c r="G64" s="5">
        <v>155</v>
      </c>
      <c r="H64" s="5">
        <v>155</v>
      </c>
    </row>
    <row r="65" spans="1:8" ht="15.75" customHeight="1">
      <c r="A65" s="4" t="s">
        <v>8</v>
      </c>
      <c r="B65" s="4" t="s">
        <v>9</v>
      </c>
      <c r="C65" s="4" t="s">
        <v>25</v>
      </c>
      <c r="D65" s="4" t="s">
        <v>36</v>
      </c>
      <c r="E65" s="4">
        <v>5</v>
      </c>
      <c r="F65" s="4">
        <v>5</v>
      </c>
      <c r="G65" s="5">
        <v>32</v>
      </c>
      <c r="H65" s="5">
        <v>32</v>
      </c>
    </row>
    <row r="66" spans="1:8" ht="15.75" customHeight="1">
      <c r="A66" s="4" t="s">
        <v>8</v>
      </c>
      <c r="B66" s="4" t="s">
        <v>12</v>
      </c>
      <c r="C66" s="4" t="s">
        <v>13</v>
      </c>
      <c r="D66" s="4" t="s">
        <v>36</v>
      </c>
      <c r="E66" s="4">
        <v>3</v>
      </c>
      <c r="F66" s="4">
        <v>3</v>
      </c>
      <c r="G66" s="5">
        <v>66.44</v>
      </c>
      <c r="H66" s="5">
        <v>66.44</v>
      </c>
    </row>
    <row r="67" spans="1:8" ht="15.75" customHeight="1">
      <c r="A67" s="4" t="s">
        <v>8</v>
      </c>
      <c r="B67" s="4" t="s">
        <v>16</v>
      </c>
      <c r="C67" s="4" t="s">
        <v>17</v>
      </c>
      <c r="D67" s="4" t="s">
        <v>36</v>
      </c>
      <c r="E67" s="4">
        <v>6900</v>
      </c>
      <c r="F67" s="4">
        <v>6900</v>
      </c>
      <c r="G67" s="5">
        <v>484.07</v>
      </c>
      <c r="H67" s="5">
        <v>484.07</v>
      </c>
    </row>
    <row r="68" spans="1:8" ht="15.75" customHeight="1">
      <c r="A68" s="4" t="s">
        <v>8</v>
      </c>
      <c r="B68" s="4" t="s">
        <v>12</v>
      </c>
      <c r="C68" s="4" t="s">
        <v>13</v>
      </c>
      <c r="D68" s="4" t="s">
        <v>37</v>
      </c>
      <c r="E68" s="4">
        <v>1</v>
      </c>
      <c r="F68" s="4">
        <v>1</v>
      </c>
      <c r="G68" s="5">
        <v>58.78</v>
      </c>
      <c r="H68" s="5">
        <v>58.78</v>
      </c>
    </row>
    <row r="69" spans="1:8" ht="15.75" customHeight="1">
      <c r="A69" s="4" t="s">
        <v>8</v>
      </c>
      <c r="B69" s="4" t="s">
        <v>16</v>
      </c>
      <c r="C69" s="4" t="s">
        <v>17</v>
      </c>
      <c r="D69" s="4" t="s">
        <v>37</v>
      </c>
      <c r="E69" s="4">
        <v>175000</v>
      </c>
      <c r="F69" s="4">
        <v>175000</v>
      </c>
      <c r="G69" s="5">
        <v>1936.29</v>
      </c>
      <c r="H69" s="5">
        <v>1936.29</v>
      </c>
    </row>
    <row r="70" spans="1:8" ht="15.75" customHeight="1">
      <c r="A70" s="4" t="s">
        <v>8</v>
      </c>
      <c r="B70" s="4" t="s">
        <v>9</v>
      </c>
      <c r="C70" s="4" t="s">
        <v>25</v>
      </c>
      <c r="D70" s="4" t="s">
        <v>38</v>
      </c>
      <c r="E70" s="4">
        <v>2</v>
      </c>
      <c r="F70" s="4">
        <v>2</v>
      </c>
      <c r="G70" s="5">
        <v>14.5</v>
      </c>
      <c r="H70" s="5">
        <v>14.5</v>
      </c>
    </row>
    <row r="71" spans="1:8" ht="15.75" customHeight="1">
      <c r="A71" s="4" t="s">
        <v>8</v>
      </c>
      <c r="B71" s="4" t="s">
        <v>12</v>
      </c>
      <c r="C71" s="4" t="s">
        <v>13</v>
      </c>
      <c r="D71" s="4" t="s">
        <v>38</v>
      </c>
      <c r="E71" s="4">
        <v>6</v>
      </c>
      <c r="F71" s="4">
        <v>6</v>
      </c>
      <c r="G71" s="5">
        <v>94.23</v>
      </c>
      <c r="H71" s="5">
        <v>94.23</v>
      </c>
    </row>
    <row r="72" spans="1:8" ht="15.75" customHeight="1">
      <c r="A72" s="4" t="s">
        <v>8</v>
      </c>
      <c r="B72" s="4" t="s">
        <v>14</v>
      </c>
      <c r="C72" s="4" t="s">
        <v>15</v>
      </c>
      <c r="D72" s="4" t="s">
        <v>38</v>
      </c>
      <c r="E72" s="4">
        <v>1</v>
      </c>
      <c r="F72" s="4">
        <v>1</v>
      </c>
      <c r="G72" s="5">
        <v>50</v>
      </c>
      <c r="H72" s="5">
        <v>50</v>
      </c>
    </row>
    <row r="73" spans="1:8" ht="15.75" customHeight="1">
      <c r="A73" s="4" t="s">
        <v>8</v>
      </c>
      <c r="B73" s="4" t="s">
        <v>16</v>
      </c>
      <c r="C73" s="4" t="s">
        <v>17</v>
      </c>
      <c r="D73" s="4" t="s">
        <v>38</v>
      </c>
      <c r="E73" s="4">
        <v>47600</v>
      </c>
      <c r="F73" s="4">
        <v>47600</v>
      </c>
      <c r="G73" s="5">
        <v>484.07</v>
      </c>
      <c r="H73" s="5">
        <v>484.07</v>
      </c>
    </row>
    <row r="74" spans="1:8" ht="15.75" customHeight="1">
      <c r="A74" s="4" t="s">
        <v>8</v>
      </c>
      <c r="B74" s="4" t="s">
        <v>9</v>
      </c>
      <c r="C74" s="4" t="s">
        <v>10</v>
      </c>
      <c r="D74" s="4" t="s">
        <v>39</v>
      </c>
      <c r="E74" s="4">
        <v>8</v>
      </c>
      <c r="F74" s="4">
        <v>8</v>
      </c>
      <c r="G74" s="5">
        <v>60</v>
      </c>
      <c r="H74" s="5">
        <v>60</v>
      </c>
    </row>
    <row r="75" spans="1:8" ht="15.75" customHeight="1">
      <c r="A75" s="4" t="s">
        <v>8</v>
      </c>
      <c r="B75" s="4" t="s">
        <v>9</v>
      </c>
      <c r="C75" s="4" t="s">
        <v>25</v>
      </c>
      <c r="D75" s="4" t="s">
        <v>39</v>
      </c>
      <c r="E75" s="4">
        <v>1</v>
      </c>
      <c r="F75" s="4">
        <v>1</v>
      </c>
      <c r="G75" s="5">
        <v>7.25</v>
      </c>
      <c r="H75" s="5">
        <v>7.25</v>
      </c>
    </row>
    <row r="76" spans="1:8" ht="15.75" customHeight="1">
      <c r="A76" s="4" t="s">
        <v>8</v>
      </c>
      <c r="B76" s="4" t="s">
        <v>12</v>
      </c>
      <c r="C76" s="4" t="s">
        <v>20</v>
      </c>
      <c r="D76" s="4" t="s">
        <v>39</v>
      </c>
      <c r="E76" s="4">
        <v>6</v>
      </c>
      <c r="F76" s="4">
        <v>6</v>
      </c>
      <c r="G76" s="5">
        <v>70.75</v>
      </c>
      <c r="H76" s="5">
        <v>70.75</v>
      </c>
    </row>
    <row r="77" spans="1:8" ht="15.75" customHeight="1">
      <c r="A77" s="4" t="s">
        <v>8</v>
      </c>
      <c r="B77" s="4" t="s">
        <v>12</v>
      </c>
      <c r="C77" s="4" t="s">
        <v>13</v>
      </c>
      <c r="D77" s="4" t="s">
        <v>39</v>
      </c>
      <c r="E77" s="4">
        <v>3</v>
      </c>
      <c r="F77" s="4">
        <v>3</v>
      </c>
      <c r="G77" s="5">
        <v>94.42</v>
      </c>
      <c r="H77" s="5">
        <v>94.42</v>
      </c>
    </row>
    <row r="78" spans="1:8" ht="15.75" customHeight="1">
      <c r="A78" s="4" t="s">
        <v>8</v>
      </c>
      <c r="B78" s="4" t="s">
        <v>16</v>
      </c>
      <c r="C78" s="4" t="s">
        <v>17</v>
      </c>
      <c r="D78" s="4" t="s">
        <v>39</v>
      </c>
      <c r="E78" s="4">
        <v>13000</v>
      </c>
      <c r="F78" s="4">
        <v>13000</v>
      </c>
      <c r="G78" s="5">
        <v>484.07</v>
      </c>
      <c r="H78" s="5">
        <v>484.07</v>
      </c>
    </row>
    <row r="79" spans="1:8" ht="15.75" customHeight="1">
      <c r="A79" s="4" t="s">
        <v>8</v>
      </c>
      <c r="B79" s="4" t="s">
        <v>18</v>
      </c>
      <c r="C79" s="4" t="s">
        <v>19</v>
      </c>
      <c r="D79" s="4" t="s">
        <v>39</v>
      </c>
      <c r="E79" s="4">
        <v>10</v>
      </c>
      <c r="F79" s="4">
        <v>10</v>
      </c>
      <c r="G79" s="5">
        <v>16103.37</v>
      </c>
      <c r="H79" s="5">
        <v>16103.37</v>
      </c>
    </row>
    <row r="80" spans="1:8" ht="15.75" customHeight="1">
      <c r="A80" s="4" t="s">
        <v>8</v>
      </c>
      <c r="B80" s="4" t="s">
        <v>9</v>
      </c>
      <c r="C80" s="4" t="s">
        <v>10</v>
      </c>
      <c r="D80" s="4" t="s">
        <v>40</v>
      </c>
      <c r="E80" s="4">
        <v>10</v>
      </c>
      <c r="F80" s="4">
        <v>10</v>
      </c>
      <c r="G80" s="5">
        <v>60</v>
      </c>
      <c r="H80" s="5">
        <v>60</v>
      </c>
    </row>
    <row r="81" spans="1:8" ht="15.75" customHeight="1">
      <c r="A81" s="4" t="s">
        <v>8</v>
      </c>
      <c r="B81" s="4" t="s">
        <v>12</v>
      </c>
      <c r="C81" s="4" t="s">
        <v>13</v>
      </c>
      <c r="D81" s="4" t="s">
        <v>40</v>
      </c>
      <c r="E81" s="4">
        <v>13</v>
      </c>
      <c r="F81" s="4">
        <v>13</v>
      </c>
      <c r="G81" s="5">
        <v>179.96</v>
      </c>
      <c r="H81" s="5">
        <v>179.96</v>
      </c>
    </row>
    <row r="82" spans="1:8" ht="15.75" customHeight="1">
      <c r="A82" s="4" t="s">
        <v>8</v>
      </c>
      <c r="B82" s="4" t="s">
        <v>16</v>
      </c>
      <c r="C82" s="4" t="s">
        <v>17</v>
      </c>
      <c r="D82" s="4" t="s">
        <v>40</v>
      </c>
      <c r="E82" s="4">
        <v>432000</v>
      </c>
      <c r="F82" s="4">
        <v>432000</v>
      </c>
      <c r="G82" s="5">
        <v>4356.66</v>
      </c>
      <c r="H82" s="5">
        <v>4356.66</v>
      </c>
    </row>
    <row r="83" spans="1:8" ht="15.75" customHeight="1">
      <c r="A83" s="4" t="s">
        <v>8</v>
      </c>
      <c r="B83" s="4" t="s">
        <v>9</v>
      </c>
      <c r="C83" s="4" t="s">
        <v>10</v>
      </c>
      <c r="D83" s="4" t="s">
        <v>41</v>
      </c>
      <c r="E83" s="4">
        <v>13</v>
      </c>
      <c r="F83" s="4">
        <v>13</v>
      </c>
      <c r="G83" s="5">
        <v>100</v>
      </c>
      <c r="H83" s="5">
        <v>100</v>
      </c>
    </row>
    <row r="84" spans="1:8" ht="15.75" customHeight="1">
      <c r="A84" s="4" t="s">
        <v>8</v>
      </c>
      <c r="B84" s="4" t="s">
        <v>9</v>
      </c>
      <c r="C84" s="4" t="s">
        <v>25</v>
      </c>
      <c r="D84" s="4" t="s">
        <v>41</v>
      </c>
      <c r="E84" s="4">
        <v>1</v>
      </c>
      <c r="F84" s="4">
        <v>1</v>
      </c>
      <c r="G84" s="5">
        <v>7.25</v>
      </c>
      <c r="H84" s="5">
        <v>7.25</v>
      </c>
    </row>
    <row r="85" spans="1:8" ht="15.75" customHeight="1">
      <c r="A85" s="4" t="s">
        <v>8</v>
      </c>
      <c r="B85" s="4" t="s">
        <v>12</v>
      </c>
      <c r="C85" s="4" t="s">
        <v>13</v>
      </c>
      <c r="D85" s="4" t="s">
        <v>41</v>
      </c>
      <c r="E85" s="4">
        <v>25</v>
      </c>
      <c r="F85" s="4">
        <v>25</v>
      </c>
      <c r="G85" s="5">
        <v>704.99</v>
      </c>
      <c r="H85" s="5">
        <v>704.99</v>
      </c>
    </row>
    <row r="86" spans="1:8" ht="15.75" customHeight="1">
      <c r="A86" s="4" t="s">
        <v>8</v>
      </c>
      <c r="B86" s="4" t="s">
        <v>16</v>
      </c>
      <c r="C86" s="4" t="s">
        <v>17</v>
      </c>
      <c r="D86" s="4" t="s">
        <v>41</v>
      </c>
      <c r="E86" s="4">
        <v>185000</v>
      </c>
      <c r="F86" s="4">
        <v>185000</v>
      </c>
      <c r="G86" s="5">
        <v>1936.29</v>
      </c>
      <c r="H86" s="5">
        <v>1936.29</v>
      </c>
    </row>
    <row r="87" spans="1:8" ht="15.75" customHeight="1">
      <c r="A87" s="4" t="s">
        <v>8</v>
      </c>
      <c r="B87" s="4" t="s">
        <v>12</v>
      </c>
      <c r="C87" s="4" t="s">
        <v>13</v>
      </c>
      <c r="D87" s="4" t="s">
        <v>42</v>
      </c>
      <c r="E87" s="4">
        <v>1</v>
      </c>
      <c r="F87" s="4">
        <v>1</v>
      </c>
      <c r="G87" s="5">
        <v>33.909999999999997</v>
      </c>
      <c r="H87" s="5">
        <v>33.909999999999997</v>
      </c>
    </row>
    <row r="88" spans="1:8" ht="15.75" customHeight="1">
      <c r="A88" s="4" t="s">
        <v>8</v>
      </c>
      <c r="B88" s="4" t="s">
        <v>16</v>
      </c>
      <c r="C88" s="4" t="s">
        <v>17</v>
      </c>
      <c r="D88" s="4" t="s">
        <v>42</v>
      </c>
      <c r="E88" s="4">
        <v>26500</v>
      </c>
      <c r="F88" s="4">
        <v>26500</v>
      </c>
      <c r="G88" s="5">
        <v>484.07</v>
      </c>
      <c r="H88" s="5">
        <v>484.07</v>
      </c>
    </row>
    <row r="89" spans="1:8" ht="15.75" customHeight="1">
      <c r="A89" s="4" t="s">
        <v>8</v>
      </c>
      <c r="B89" s="4" t="s">
        <v>9</v>
      </c>
      <c r="C89" s="4" t="s">
        <v>10</v>
      </c>
      <c r="D89" s="4" t="s">
        <v>43</v>
      </c>
      <c r="E89" s="4">
        <v>3501</v>
      </c>
      <c r="F89" s="4">
        <v>3501</v>
      </c>
      <c r="G89" s="5">
        <v>2135.25</v>
      </c>
      <c r="H89" s="5">
        <v>2128.08</v>
      </c>
    </row>
    <row r="90" spans="1:8" ht="15.75" customHeight="1">
      <c r="A90" s="4" t="s">
        <v>8</v>
      </c>
      <c r="B90" s="4" t="s">
        <v>9</v>
      </c>
      <c r="C90" s="4" t="s">
        <v>25</v>
      </c>
      <c r="D90" s="4" t="s">
        <v>43</v>
      </c>
      <c r="E90" s="4">
        <v>123</v>
      </c>
      <c r="F90" s="4">
        <v>123</v>
      </c>
      <c r="G90" s="5">
        <v>254.7</v>
      </c>
      <c r="H90" s="5">
        <v>254.7</v>
      </c>
    </row>
    <row r="91" spans="1:8" ht="15.75" customHeight="1">
      <c r="A91" s="4" t="s">
        <v>8</v>
      </c>
      <c r="B91" s="4" t="s">
        <v>9</v>
      </c>
      <c r="C91" s="4" t="s">
        <v>44</v>
      </c>
      <c r="D91" s="4" t="s">
        <v>43</v>
      </c>
      <c r="E91" s="4">
        <v>1</v>
      </c>
      <c r="F91" s="4">
        <v>1</v>
      </c>
      <c r="G91" s="5">
        <v>535.80999999999995</v>
      </c>
      <c r="H91" s="5">
        <v>535.09</v>
      </c>
    </row>
    <row r="92" spans="1:8" ht="15.75" customHeight="1">
      <c r="A92" s="4" t="s">
        <v>8</v>
      </c>
      <c r="B92" s="4" t="s">
        <v>45</v>
      </c>
      <c r="C92" s="4" t="s">
        <v>46</v>
      </c>
      <c r="D92" s="4" t="s">
        <v>43</v>
      </c>
      <c r="E92" s="4">
        <v>5</v>
      </c>
      <c r="F92" s="4">
        <v>5</v>
      </c>
      <c r="G92" s="5">
        <v>568.9</v>
      </c>
      <c r="H92" s="5">
        <v>568.82000000000005</v>
      </c>
    </row>
    <row r="93" spans="1:8" ht="15.75" customHeight="1">
      <c r="A93" s="4" t="s">
        <v>8</v>
      </c>
      <c r="B93" s="4" t="s">
        <v>45</v>
      </c>
      <c r="C93" s="4" t="s">
        <v>47</v>
      </c>
      <c r="D93" s="4" t="s">
        <v>43</v>
      </c>
      <c r="E93" s="4">
        <v>7</v>
      </c>
      <c r="F93" s="4">
        <v>7</v>
      </c>
      <c r="G93" s="5">
        <v>29999.15</v>
      </c>
      <c r="H93" s="5">
        <v>29748.74</v>
      </c>
    </row>
    <row r="94" spans="1:8" ht="15.75" customHeight="1">
      <c r="A94" s="4" t="s">
        <v>8</v>
      </c>
      <c r="B94" s="4" t="s">
        <v>12</v>
      </c>
      <c r="C94" s="4" t="s">
        <v>48</v>
      </c>
      <c r="D94" s="4" t="s">
        <v>43</v>
      </c>
      <c r="E94" s="4">
        <v>3</v>
      </c>
      <c r="F94" s="4">
        <v>3</v>
      </c>
      <c r="G94" s="5">
        <v>3200</v>
      </c>
      <c r="H94" s="5">
        <v>3027.57</v>
      </c>
    </row>
    <row r="95" spans="1:8" ht="15.75" customHeight="1">
      <c r="A95" s="4" t="s">
        <v>8</v>
      </c>
      <c r="B95" s="4" t="s">
        <v>12</v>
      </c>
      <c r="C95" s="4" t="s">
        <v>20</v>
      </c>
      <c r="D95" s="4" t="s">
        <v>43</v>
      </c>
      <c r="E95" s="4">
        <v>35</v>
      </c>
      <c r="F95" s="4">
        <v>35</v>
      </c>
      <c r="G95" s="5">
        <v>3051.32</v>
      </c>
      <c r="H95" s="5">
        <v>3050.1</v>
      </c>
    </row>
    <row r="96" spans="1:8" ht="15.75" customHeight="1">
      <c r="A96" s="4" t="s">
        <v>8</v>
      </c>
      <c r="B96" s="4" t="s">
        <v>12</v>
      </c>
      <c r="C96" s="4" t="s">
        <v>49</v>
      </c>
      <c r="D96" s="4" t="s">
        <v>43</v>
      </c>
      <c r="E96" s="4">
        <v>10</v>
      </c>
      <c r="F96" s="4">
        <v>10</v>
      </c>
      <c r="G96" s="5">
        <v>2695.19</v>
      </c>
      <c r="H96" s="5">
        <v>2681.85</v>
      </c>
    </row>
    <row r="97" spans="1:8" ht="15.75" customHeight="1">
      <c r="A97" s="4" t="s">
        <v>8</v>
      </c>
      <c r="B97" s="4" t="s">
        <v>12</v>
      </c>
      <c r="C97" s="4" t="s">
        <v>13</v>
      </c>
      <c r="D97" s="4" t="s">
        <v>43</v>
      </c>
      <c r="E97" s="4">
        <v>0</v>
      </c>
      <c r="F97" s="4">
        <v>0</v>
      </c>
      <c r="G97" s="5">
        <v>208.05</v>
      </c>
      <c r="H97" s="5">
        <v>206.95</v>
      </c>
    </row>
    <row r="98" spans="1:8" ht="15.75" customHeight="1">
      <c r="A98" s="4" t="s">
        <v>8</v>
      </c>
      <c r="B98" s="4" t="s">
        <v>14</v>
      </c>
      <c r="C98" s="4" t="s">
        <v>50</v>
      </c>
      <c r="D98" s="4" t="s">
        <v>43</v>
      </c>
      <c r="E98" s="4">
        <v>759</v>
      </c>
      <c r="F98" s="4">
        <v>759</v>
      </c>
      <c r="G98" s="5">
        <v>668.32</v>
      </c>
      <c r="H98" s="5">
        <v>668.32</v>
      </c>
    </row>
    <row r="99" spans="1:8" ht="15.75" customHeight="1">
      <c r="A99" s="4" t="s">
        <v>8</v>
      </c>
      <c r="B99" s="4" t="s">
        <v>14</v>
      </c>
      <c r="C99" s="4" t="s">
        <v>51</v>
      </c>
      <c r="D99" s="4" t="s">
        <v>43</v>
      </c>
      <c r="E99" s="4">
        <v>300</v>
      </c>
      <c r="F99" s="4">
        <v>300</v>
      </c>
      <c r="G99" s="5">
        <v>3325.66</v>
      </c>
      <c r="H99" s="5">
        <v>3325.66</v>
      </c>
    </row>
    <row r="100" spans="1:8" ht="15.75" customHeight="1">
      <c r="A100" s="4" t="s">
        <v>8</v>
      </c>
      <c r="B100" s="4" t="s">
        <v>14</v>
      </c>
      <c r="C100" s="4" t="s">
        <v>15</v>
      </c>
      <c r="D100" s="4" t="s">
        <v>43</v>
      </c>
      <c r="E100" s="4">
        <v>40</v>
      </c>
      <c r="F100" s="4">
        <v>40</v>
      </c>
      <c r="G100" s="5">
        <v>1730.71</v>
      </c>
      <c r="H100" s="5">
        <v>1598.51</v>
      </c>
    </row>
    <row r="101" spans="1:8" ht="15.75" customHeight="1">
      <c r="A101" s="4" t="s">
        <v>8</v>
      </c>
      <c r="B101" s="4" t="s">
        <v>14</v>
      </c>
      <c r="C101" s="4" t="s">
        <v>52</v>
      </c>
      <c r="D101" s="4" t="s">
        <v>43</v>
      </c>
      <c r="E101" s="4">
        <v>5</v>
      </c>
      <c r="F101" s="4">
        <v>5</v>
      </c>
      <c r="G101" s="5">
        <v>2089.67</v>
      </c>
      <c r="H101" s="5">
        <v>1963.67</v>
      </c>
    </row>
    <row r="102" spans="1:8" ht="15.75" customHeight="1">
      <c r="A102" s="4" t="s">
        <v>8</v>
      </c>
      <c r="B102" s="4" t="s">
        <v>14</v>
      </c>
      <c r="C102" s="4" t="s">
        <v>53</v>
      </c>
      <c r="D102" s="4" t="s">
        <v>43</v>
      </c>
      <c r="E102" s="4">
        <v>450</v>
      </c>
      <c r="F102" s="4">
        <v>450</v>
      </c>
      <c r="G102" s="5">
        <v>1337.01</v>
      </c>
      <c r="H102" s="5">
        <v>1337.01</v>
      </c>
    </row>
    <row r="103" spans="1:8" ht="15.75" customHeight="1">
      <c r="A103" s="4" t="s">
        <v>8</v>
      </c>
      <c r="B103" s="4" t="s">
        <v>14</v>
      </c>
      <c r="C103" s="4" t="s">
        <v>54</v>
      </c>
      <c r="D103" s="4" t="s">
        <v>43</v>
      </c>
      <c r="E103" s="4">
        <v>4</v>
      </c>
      <c r="F103" s="4">
        <v>4</v>
      </c>
      <c r="G103" s="5">
        <v>550.62</v>
      </c>
      <c r="H103" s="5">
        <v>550.62</v>
      </c>
    </row>
    <row r="104" spans="1:8" ht="15.75" customHeight="1">
      <c r="A104" s="4" t="s">
        <v>8</v>
      </c>
      <c r="B104" s="4" t="s">
        <v>55</v>
      </c>
      <c r="C104" s="4" t="s">
        <v>56</v>
      </c>
      <c r="D104" s="4" t="s">
        <v>43</v>
      </c>
      <c r="E104" s="4">
        <v>320</v>
      </c>
      <c r="F104" s="4">
        <v>320</v>
      </c>
      <c r="G104" s="5">
        <v>14362.2</v>
      </c>
      <c r="H104" s="5">
        <v>14293.68</v>
      </c>
    </row>
    <row r="105" spans="1:8" ht="15.75" customHeight="1">
      <c r="A105" s="4" t="s">
        <v>8</v>
      </c>
      <c r="B105" s="4" t="s">
        <v>55</v>
      </c>
      <c r="C105" s="4" t="s">
        <v>57</v>
      </c>
      <c r="D105" s="4" t="s">
        <v>43</v>
      </c>
      <c r="E105" s="4">
        <v>449</v>
      </c>
      <c r="F105" s="4">
        <v>449</v>
      </c>
      <c r="G105" s="5">
        <v>26350.880000000001</v>
      </c>
      <c r="H105" s="5">
        <v>23449.13</v>
      </c>
    </row>
    <row r="106" spans="1:8" ht="15.75" customHeight="1">
      <c r="A106" s="4" t="s">
        <v>8</v>
      </c>
      <c r="B106" s="4" t="s">
        <v>55</v>
      </c>
      <c r="C106" s="4" t="s">
        <v>58</v>
      </c>
      <c r="D106" s="4" t="s">
        <v>43</v>
      </c>
      <c r="E106" s="4">
        <v>30</v>
      </c>
      <c r="F106" s="4">
        <v>30</v>
      </c>
      <c r="G106" s="5">
        <v>4138.13</v>
      </c>
      <c r="H106" s="5">
        <v>4138.13</v>
      </c>
    </row>
    <row r="107" spans="1:8" ht="15.75" customHeight="1">
      <c r="A107" s="4" t="s">
        <v>8</v>
      </c>
      <c r="B107" s="4" t="s">
        <v>55</v>
      </c>
      <c r="C107" s="4" t="s">
        <v>59</v>
      </c>
      <c r="D107" s="4" t="s">
        <v>43</v>
      </c>
      <c r="E107" s="4">
        <v>272</v>
      </c>
      <c r="F107" s="4">
        <v>272</v>
      </c>
      <c r="G107" s="5">
        <v>1532.99</v>
      </c>
      <c r="H107" s="5">
        <v>1527.59</v>
      </c>
    </row>
    <row r="108" spans="1:8" ht="15.75" customHeight="1">
      <c r="A108" s="4" t="s">
        <v>8</v>
      </c>
      <c r="B108" s="4" t="s">
        <v>55</v>
      </c>
      <c r="C108" s="4" t="s">
        <v>60</v>
      </c>
      <c r="D108" s="4" t="s">
        <v>43</v>
      </c>
      <c r="E108" s="4">
        <v>1</v>
      </c>
      <c r="F108" s="4">
        <v>1</v>
      </c>
      <c r="G108" s="5">
        <v>553.37</v>
      </c>
      <c r="H108" s="5">
        <v>553.1</v>
      </c>
    </row>
    <row r="109" spans="1:8" ht="15.75" customHeight="1">
      <c r="A109" s="4" t="s">
        <v>8</v>
      </c>
      <c r="B109" s="4" t="s">
        <v>55</v>
      </c>
      <c r="C109" s="4" t="s">
        <v>61</v>
      </c>
      <c r="D109" s="4" t="s">
        <v>43</v>
      </c>
      <c r="E109" s="4">
        <v>352</v>
      </c>
      <c r="F109" s="4">
        <v>352</v>
      </c>
      <c r="G109" s="5">
        <v>1501.4</v>
      </c>
      <c r="H109" s="5">
        <v>1501.4</v>
      </c>
    </row>
    <row r="110" spans="1:8" ht="15.75" customHeight="1">
      <c r="A110" s="4" t="s">
        <v>8</v>
      </c>
      <c r="B110" s="4" t="s">
        <v>16</v>
      </c>
      <c r="C110" s="4" t="s">
        <v>17</v>
      </c>
      <c r="D110" s="4" t="s">
        <v>43</v>
      </c>
      <c r="E110" s="4">
        <v>1882731</v>
      </c>
      <c r="F110" s="4">
        <v>1882731</v>
      </c>
      <c r="G110" s="5">
        <v>19368.43</v>
      </c>
      <c r="H110" s="5">
        <v>19368.43</v>
      </c>
    </row>
    <row r="111" spans="1:8" ht="15.75" customHeight="1">
      <c r="A111" s="4" t="s">
        <v>8</v>
      </c>
      <c r="B111" s="4" t="s">
        <v>16</v>
      </c>
      <c r="C111" s="4" t="s">
        <v>62</v>
      </c>
      <c r="D111" s="4" t="s">
        <v>43</v>
      </c>
      <c r="E111" s="4">
        <v>30</v>
      </c>
      <c r="F111" s="4">
        <v>30</v>
      </c>
      <c r="G111" s="5">
        <v>6374.5</v>
      </c>
      <c r="H111" s="5">
        <v>6374.38</v>
      </c>
    </row>
    <row r="112" spans="1:8" ht="15.75" customHeight="1">
      <c r="A112" s="4" t="s">
        <v>8</v>
      </c>
      <c r="B112" s="4" t="s">
        <v>16</v>
      </c>
      <c r="C112" s="4" t="s">
        <v>63</v>
      </c>
      <c r="D112" s="4" t="s">
        <v>43</v>
      </c>
      <c r="E112" s="4">
        <v>3</v>
      </c>
      <c r="F112" s="4">
        <v>3</v>
      </c>
      <c r="G112" s="5">
        <v>1000</v>
      </c>
      <c r="H112" s="5">
        <v>1000</v>
      </c>
    </row>
    <row r="113" spans="1:8" ht="15.75" customHeight="1">
      <c r="A113" s="4" t="s">
        <v>8</v>
      </c>
      <c r="B113" s="4" t="s">
        <v>18</v>
      </c>
      <c r="C113" s="4" t="s">
        <v>64</v>
      </c>
      <c r="D113" s="4" t="s">
        <v>43</v>
      </c>
      <c r="E113" s="4">
        <v>15</v>
      </c>
      <c r="F113" s="4">
        <v>15</v>
      </c>
      <c r="G113" s="5">
        <v>296.63</v>
      </c>
      <c r="H113" s="5">
        <v>296.63</v>
      </c>
    </row>
    <row r="114" spans="1:8" ht="15.75" customHeight="1">
      <c r="A114" s="4" t="s">
        <v>8</v>
      </c>
      <c r="B114" s="4" t="s">
        <v>18</v>
      </c>
      <c r="C114" s="4" t="s">
        <v>27</v>
      </c>
      <c r="D114" s="4" t="s">
        <v>43</v>
      </c>
      <c r="E114" s="4">
        <v>1.55</v>
      </c>
      <c r="F114" s="4">
        <v>1.55</v>
      </c>
      <c r="G114" s="5">
        <v>3504.95</v>
      </c>
      <c r="H114" s="5">
        <v>3498.64</v>
      </c>
    </row>
    <row r="115" spans="1:8" ht="15.75" customHeight="1">
      <c r="A115" s="4" t="s">
        <v>8</v>
      </c>
      <c r="B115" s="4" t="s">
        <v>65</v>
      </c>
      <c r="C115" s="4" t="s">
        <v>66</v>
      </c>
      <c r="D115" s="4" t="s">
        <v>43</v>
      </c>
      <c r="E115" s="4">
        <v>8</v>
      </c>
      <c r="F115" s="4">
        <v>8</v>
      </c>
      <c r="G115" s="5">
        <v>17362.8</v>
      </c>
      <c r="H115" s="5">
        <v>16609.990000000002</v>
      </c>
    </row>
    <row r="116" spans="1:8" ht="15.75" customHeight="1">
      <c r="A116" s="4" t="s">
        <v>8</v>
      </c>
      <c r="B116" s="4" t="s">
        <v>65</v>
      </c>
      <c r="C116" s="4" t="s">
        <v>67</v>
      </c>
      <c r="D116" s="4" t="s">
        <v>43</v>
      </c>
      <c r="E116" s="4">
        <v>36</v>
      </c>
      <c r="F116" s="4">
        <v>36</v>
      </c>
      <c r="G116" s="5">
        <v>3649.21</v>
      </c>
      <c r="H116" s="5">
        <v>3569.31</v>
      </c>
    </row>
    <row r="117" spans="1:8" ht="15.75" customHeight="1">
      <c r="A117" s="4" t="s">
        <v>8</v>
      </c>
      <c r="B117" s="4" t="s">
        <v>65</v>
      </c>
      <c r="C117" s="4" t="s">
        <v>68</v>
      </c>
      <c r="D117" s="4" t="s">
        <v>43</v>
      </c>
      <c r="E117" s="4">
        <v>2240</v>
      </c>
      <c r="F117" s="4">
        <v>2240</v>
      </c>
      <c r="G117" s="5">
        <v>1489.29</v>
      </c>
      <c r="H117" s="5">
        <v>1485.55</v>
      </c>
    </row>
    <row r="118" spans="1:8" ht="15.75" customHeight="1">
      <c r="A118" s="4" t="s">
        <v>8</v>
      </c>
      <c r="B118" s="4" t="s">
        <v>69</v>
      </c>
      <c r="C118" s="4" t="s">
        <v>70</v>
      </c>
      <c r="D118" s="4" t="s">
        <v>43</v>
      </c>
      <c r="E118" s="4">
        <v>18</v>
      </c>
      <c r="F118" s="4">
        <v>18</v>
      </c>
      <c r="G118" s="5">
        <v>2409.96</v>
      </c>
      <c r="H118" s="5">
        <v>2398.6</v>
      </c>
    </row>
    <row r="119" spans="1:8" ht="15.75" customHeight="1">
      <c r="A119" s="4" t="s">
        <v>8</v>
      </c>
      <c r="B119" s="4" t="s">
        <v>69</v>
      </c>
      <c r="C119" s="4" t="s">
        <v>71</v>
      </c>
      <c r="D119" s="4" t="s">
        <v>43</v>
      </c>
      <c r="E119" s="4">
        <v>13</v>
      </c>
      <c r="F119" s="4">
        <v>13</v>
      </c>
      <c r="G119" s="5">
        <v>646.97</v>
      </c>
      <c r="H119" s="5">
        <v>646.97</v>
      </c>
    </row>
    <row r="120" spans="1:8" ht="15.75" customHeight="1">
      <c r="A120" s="4" t="s">
        <v>8</v>
      </c>
      <c r="B120" s="4" t="s">
        <v>69</v>
      </c>
      <c r="C120" s="4" t="s">
        <v>72</v>
      </c>
      <c r="D120" s="4" t="s">
        <v>43</v>
      </c>
      <c r="E120" s="4">
        <v>1</v>
      </c>
      <c r="F120" s="4">
        <v>1</v>
      </c>
      <c r="G120" s="5">
        <v>3513.31</v>
      </c>
      <c r="H120" s="5">
        <v>3513.16</v>
      </c>
    </row>
    <row r="121" spans="1:8" ht="15.75" customHeight="1">
      <c r="A121" s="4" t="s">
        <v>8</v>
      </c>
      <c r="B121" s="4" t="s">
        <v>69</v>
      </c>
      <c r="C121" s="4" t="s">
        <v>73</v>
      </c>
      <c r="D121" s="4" t="s">
        <v>43</v>
      </c>
      <c r="E121" s="4">
        <v>1</v>
      </c>
      <c r="F121" s="4">
        <v>1</v>
      </c>
      <c r="G121" s="5">
        <v>929.22</v>
      </c>
      <c r="H121" s="5">
        <v>929.22</v>
      </c>
    </row>
    <row r="122" spans="1:8" ht="15.75" customHeight="1">
      <c r="A122" s="4" t="s">
        <v>8</v>
      </c>
      <c r="B122" s="4" t="s">
        <v>69</v>
      </c>
      <c r="C122" s="4" t="s">
        <v>74</v>
      </c>
      <c r="D122" s="4" t="s">
        <v>43</v>
      </c>
      <c r="E122" s="4">
        <v>1</v>
      </c>
      <c r="F122" s="4">
        <v>1</v>
      </c>
      <c r="G122" s="5">
        <v>173.91</v>
      </c>
      <c r="H122" s="5">
        <v>173.91</v>
      </c>
    </row>
    <row r="123" spans="1:8" ht="15.75" customHeight="1">
      <c r="A123" s="4" t="s">
        <v>8</v>
      </c>
      <c r="B123" s="4" t="s">
        <v>69</v>
      </c>
      <c r="C123" s="4" t="s">
        <v>75</v>
      </c>
      <c r="D123" s="4" t="s">
        <v>43</v>
      </c>
      <c r="E123" s="4">
        <v>35</v>
      </c>
      <c r="F123" s="4">
        <v>35</v>
      </c>
      <c r="G123" s="5">
        <v>5680.66</v>
      </c>
      <c r="H123" s="5">
        <v>5394.91</v>
      </c>
    </row>
    <row r="124" spans="1:8" ht="15.75" customHeight="1">
      <c r="A124" s="4" t="s">
        <v>8</v>
      </c>
      <c r="B124" s="4" t="s">
        <v>76</v>
      </c>
      <c r="C124" s="4" t="s">
        <v>77</v>
      </c>
      <c r="D124" s="4" t="s">
        <v>43</v>
      </c>
      <c r="E124" s="4">
        <v>95</v>
      </c>
      <c r="F124" s="4">
        <v>95</v>
      </c>
      <c r="G124" s="5">
        <v>3337.12</v>
      </c>
      <c r="H124" s="5">
        <v>3337.09</v>
      </c>
    </row>
    <row r="125" spans="1:8" ht="15.75" customHeight="1">
      <c r="A125" s="4" t="s">
        <v>8</v>
      </c>
      <c r="B125" s="4" t="s">
        <v>76</v>
      </c>
      <c r="C125" s="4" t="s">
        <v>78</v>
      </c>
      <c r="D125" s="4" t="s">
        <v>43</v>
      </c>
      <c r="E125" s="4">
        <v>90</v>
      </c>
      <c r="F125" s="4">
        <v>90</v>
      </c>
      <c r="G125" s="5">
        <v>51.4</v>
      </c>
      <c r="H125" s="5">
        <v>51.1</v>
      </c>
    </row>
    <row r="126" spans="1:8" ht="15.75" customHeight="1">
      <c r="A126" s="4" t="s">
        <v>8</v>
      </c>
      <c r="B126" s="4" t="s">
        <v>76</v>
      </c>
      <c r="C126" s="4" t="s">
        <v>79</v>
      </c>
      <c r="D126" s="4" t="s">
        <v>43</v>
      </c>
      <c r="E126" s="4">
        <v>1</v>
      </c>
      <c r="F126" s="4">
        <v>1</v>
      </c>
      <c r="G126" s="5">
        <v>4352.4399999999996</v>
      </c>
      <c r="H126" s="5">
        <v>4351.62</v>
      </c>
    </row>
    <row r="127" spans="1:8" ht="15.75" customHeight="1">
      <c r="A127" s="4" t="s">
        <v>8</v>
      </c>
      <c r="B127" s="4" t="s">
        <v>76</v>
      </c>
      <c r="C127" s="4" t="s">
        <v>80</v>
      </c>
      <c r="D127" s="4" t="s">
        <v>43</v>
      </c>
      <c r="E127" s="4">
        <v>0.25</v>
      </c>
      <c r="F127" s="4">
        <v>0.25</v>
      </c>
      <c r="G127" s="5">
        <v>1771.76</v>
      </c>
      <c r="H127" s="5">
        <v>1771.76</v>
      </c>
    </row>
    <row r="128" spans="1:8" ht="15.75" customHeight="1">
      <c r="A128" s="4" t="s">
        <v>8</v>
      </c>
      <c r="B128" s="4" t="s">
        <v>76</v>
      </c>
      <c r="C128" s="4" t="s">
        <v>81</v>
      </c>
      <c r="D128" s="4" t="s">
        <v>43</v>
      </c>
      <c r="E128" s="4">
        <v>0.25</v>
      </c>
      <c r="F128" s="4">
        <v>0.25</v>
      </c>
      <c r="G128" s="5">
        <v>3967.21</v>
      </c>
      <c r="H128" s="5">
        <v>3967.01</v>
      </c>
    </row>
    <row r="129" spans="1:8" ht="15.75" customHeight="1">
      <c r="A129" s="4" t="s">
        <v>8</v>
      </c>
      <c r="B129" s="4" t="s">
        <v>76</v>
      </c>
      <c r="C129" s="4" t="s">
        <v>82</v>
      </c>
      <c r="D129" s="4" t="s">
        <v>43</v>
      </c>
      <c r="E129" s="4">
        <v>0.25</v>
      </c>
      <c r="F129" s="4">
        <v>0.25</v>
      </c>
      <c r="G129" s="5">
        <v>639.14</v>
      </c>
      <c r="H129" s="5">
        <v>637.32000000000005</v>
      </c>
    </row>
    <row r="130" spans="1:8" ht="15.75" customHeight="1">
      <c r="A130" s="4" t="s">
        <v>8</v>
      </c>
      <c r="B130" s="4" t="s">
        <v>76</v>
      </c>
      <c r="C130" s="4" t="s">
        <v>83</v>
      </c>
      <c r="D130" s="4" t="s">
        <v>43</v>
      </c>
      <c r="E130" s="4">
        <v>1</v>
      </c>
      <c r="F130" s="4">
        <v>1</v>
      </c>
      <c r="G130" s="5">
        <v>204.93</v>
      </c>
      <c r="H130" s="5">
        <v>204.93</v>
      </c>
    </row>
    <row r="131" spans="1:8" ht="15.75" customHeight="1">
      <c r="G131" s="6" t="s">
        <v>84</v>
      </c>
      <c r="H131" s="7">
        <f>SUM(H2:H130)</f>
        <v>262253.7900000001</v>
      </c>
    </row>
    <row r="132" spans="1:8" ht="15.75" customHeight="1">
      <c r="G132" s="6" t="s">
        <v>85</v>
      </c>
      <c r="H132" s="7">
        <f>262253842132/1000000</f>
        <v>262253.84213200002</v>
      </c>
    </row>
    <row r="133" spans="1:8" ht="15.75" customHeight="1">
      <c r="G133" s="6" t="s">
        <v>86</v>
      </c>
      <c r="H133" s="7">
        <f>+H132-H131</f>
        <v>5.2131999924313277E-2</v>
      </c>
    </row>
    <row r="134" spans="1:8" ht="15.75" customHeight="1"/>
    <row r="135" spans="1:8" ht="15.75" customHeight="1"/>
    <row r="136" spans="1:8" ht="15.75" customHeight="1"/>
    <row r="137" spans="1:8" ht="15.75" customHeight="1"/>
    <row r="138" spans="1:8" ht="15.75" customHeight="1"/>
    <row r="139" spans="1:8" ht="15.75" customHeight="1"/>
    <row r="140" spans="1:8" ht="15.75" customHeight="1"/>
    <row r="141" spans="1:8" ht="15.75" customHeight="1"/>
    <row r="142" spans="1:8" ht="15.75" customHeight="1"/>
    <row r="143" spans="1:8" ht="15.75" customHeight="1"/>
    <row r="144" spans="1:8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A1:Z133"/>
  <pageMargins left="0.7" right="0.7" top="0.75" bottom="0.75" header="0" footer="0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Hoja2!$D$1:$D$7</xm:f>
          </x14:formula1>
          <xm:sqref>A2:A130</xm:sqref>
        </x14:dataValidation>
        <x14:dataValidation type="list" allowBlank="1" showErrorMessage="1">
          <x14:formula1>
            <xm:f>Hoja2!$A$1:$A$22</xm:f>
          </x14:formula1>
          <xm:sqref>D2:D130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9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4.42578125" defaultRowHeight="15" customHeight="1"/>
  <cols>
    <col min="1" max="1" width="26.42578125" customWidth="1"/>
    <col min="2" max="2" width="38.140625" customWidth="1"/>
    <col min="3" max="3" width="36" customWidth="1"/>
    <col min="4" max="4" width="26.42578125" customWidth="1"/>
    <col min="5" max="8" width="21.85546875" customWidth="1"/>
    <col min="9" max="25" width="10.7109375" customWidth="1"/>
  </cols>
  <sheetData>
    <row r="1" spans="1:8" ht="6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</row>
    <row r="2" spans="1:8">
      <c r="A2" s="4" t="s">
        <v>87</v>
      </c>
      <c r="B2" s="4" t="s">
        <v>88</v>
      </c>
      <c r="C2" s="4" t="s">
        <v>89</v>
      </c>
      <c r="D2" s="4" t="s">
        <v>11</v>
      </c>
      <c r="E2" s="4">
        <v>927</v>
      </c>
      <c r="F2" s="4">
        <v>927</v>
      </c>
      <c r="G2" s="5">
        <v>381.25</v>
      </c>
      <c r="H2" s="5">
        <v>380.26</v>
      </c>
    </row>
    <row r="3" spans="1:8">
      <c r="A3" s="4" t="s">
        <v>87</v>
      </c>
      <c r="B3" s="4" t="s">
        <v>90</v>
      </c>
      <c r="C3" s="4" t="s">
        <v>91</v>
      </c>
      <c r="D3" s="4" t="s">
        <v>11</v>
      </c>
      <c r="E3" s="4">
        <v>36</v>
      </c>
      <c r="F3" s="4">
        <v>36</v>
      </c>
      <c r="G3" s="5">
        <v>1234.42</v>
      </c>
      <c r="H3" s="5">
        <v>1234.42</v>
      </c>
    </row>
    <row r="4" spans="1:8">
      <c r="A4" s="8" t="s">
        <v>87</v>
      </c>
      <c r="B4" s="8" t="s">
        <v>90</v>
      </c>
      <c r="C4" s="8" t="s">
        <v>91</v>
      </c>
      <c r="D4" s="9" t="s">
        <v>23</v>
      </c>
      <c r="E4" s="9">
        <v>19</v>
      </c>
      <c r="F4" s="9">
        <v>19</v>
      </c>
      <c r="G4" s="10">
        <v>501</v>
      </c>
      <c r="H4" s="10">
        <v>501.55</v>
      </c>
    </row>
    <row r="5" spans="1:8">
      <c r="A5" s="8" t="s">
        <v>87</v>
      </c>
      <c r="B5" s="8" t="s">
        <v>90</v>
      </c>
      <c r="C5" s="8" t="s">
        <v>91</v>
      </c>
      <c r="D5" s="9" t="s">
        <v>42</v>
      </c>
      <c r="E5" s="9">
        <v>1</v>
      </c>
      <c r="F5" s="9">
        <v>1</v>
      </c>
      <c r="G5" s="10">
        <v>40</v>
      </c>
      <c r="H5" s="10">
        <v>40</v>
      </c>
    </row>
    <row r="6" spans="1:8">
      <c r="A6" s="8" t="s">
        <v>87</v>
      </c>
      <c r="B6" s="8" t="s">
        <v>90</v>
      </c>
      <c r="C6" s="8" t="s">
        <v>92</v>
      </c>
      <c r="D6" s="9" t="s">
        <v>23</v>
      </c>
      <c r="E6" s="9">
        <v>8</v>
      </c>
      <c r="F6" s="9">
        <v>8</v>
      </c>
      <c r="G6" s="10">
        <v>1129</v>
      </c>
      <c r="H6" s="10">
        <v>1128.5999999999999</v>
      </c>
    </row>
    <row r="7" spans="1:8">
      <c r="A7" s="8" t="s">
        <v>87</v>
      </c>
      <c r="B7" s="8" t="s">
        <v>90</v>
      </c>
      <c r="C7" s="8" t="s">
        <v>93</v>
      </c>
      <c r="D7" s="9" t="s">
        <v>23</v>
      </c>
      <c r="E7" s="9">
        <v>23</v>
      </c>
      <c r="F7" s="9">
        <v>23</v>
      </c>
      <c r="G7" s="10">
        <v>73</v>
      </c>
      <c r="H7" s="10">
        <v>73</v>
      </c>
    </row>
    <row r="8" spans="1:8">
      <c r="A8" s="8" t="s">
        <v>87</v>
      </c>
      <c r="B8" s="8" t="s">
        <v>90</v>
      </c>
      <c r="C8" s="8" t="s">
        <v>94</v>
      </c>
      <c r="D8" s="9" t="s">
        <v>23</v>
      </c>
      <c r="E8" s="9">
        <v>4</v>
      </c>
      <c r="F8" s="9">
        <v>4</v>
      </c>
      <c r="G8" s="10">
        <v>96</v>
      </c>
      <c r="H8" s="10">
        <v>95.9</v>
      </c>
    </row>
    <row r="9" spans="1:8">
      <c r="A9" s="8" t="s">
        <v>87</v>
      </c>
      <c r="B9" s="8" t="s">
        <v>90</v>
      </c>
      <c r="C9" s="8" t="s">
        <v>95</v>
      </c>
      <c r="D9" s="9" t="s">
        <v>23</v>
      </c>
      <c r="E9" s="9">
        <v>5</v>
      </c>
      <c r="F9" s="9">
        <v>5</v>
      </c>
      <c r="G9" s="10">
        <v>255</v>
      </c>
      <c r="H9" s="10">
        <v>254.5</v>
      </c>
    </row>
    <row r="10" spans="1:8">
      <c r="A10" s="4" t="s">
        <v>87</v>
      </c>
      <c r="B10" s="4" t="s">
        <v>90</v>
      </c>
      <c r="C10" s="4" t="s">
        <v>92</v>
      </c>
      <c r="D10" s="4" t="s">
        <v>11</v>
      </c>
      <c r="E10" s="4">
        <v>1</v>
      </c>
      <c r="F10" s="4">
        <v>1</v>
      </c>
      <c r="G10" s="5">
        <v>100.17</v>
      </c>
      <c r="H10" s="5">
        <v>100.17</v>
      </c>
    </row>
    <row r="11" spans="1:8">
      <c r="A11" s="4" t="s">
        <v>87</v>
      </c>
      <c r="B11" s="4" t="s">
        <v>90</v>
      </c>
      <c r="C11" s="4" t="s">
        <v>93</v>
      </c>
      <c r="D11" s="4" t="s">
        <v>11</v>
      </c>
      <c r="E11" s="4">
        <v>41</v>
      </c>
      <c r="F11" s="4">
        <v>41</v>
      </c>
      <c r="G11" s="5">
        <v>122.2</v>
      </c>
      <c r="H11" s="5">
        <v>122.2</v>
      </c>
    </row>
    <row r="12" spans="1:8">
      <c r="A12" s="4" t="s">
        <v>87</v>
      </c>
      <c r="B12" s="4" t="s">
        <v>90</v>
      </c>
      <c r="C12" s="4" t="s">
        <v>94</v>
      </c>
      <c r="D12" s="4" t="s">
        <v>11</v>
      </c>
      <c r="E12" s="4">
        <v>3</v>
      </c>
      <c r="F12" s="4">
        <v>3</v>
      </c>
      <c r="G12" s="5">
        <v>111.04</v>
      </c>
      <c r="H12" s="5">
        <v>111.04</v>
      </c>
    </row>
    <row r="13" spans="1:8">
      <c r="A13" s="4" t="s">
        <v>87</v>
      </c>
      <c r="B13" s="4" t="s">
        <v>96</v>
      </c>
      <c r="C13" s="4" t="s">
        <v>97</v>
      </c>
      <c r="D13" s="4" t="s">
        <v>11</v>
      </c>
      <c r="E13" s="4">
        <v>64</v>
      </c>
      <c r="F13" s="4">
        <v>64</v>
      </c>
      <c r="G13" s="5">
        <v>49.33</v>
      </c>
      <c r="H13" s="5">
        <v>49.33</v>
      </c>
    </row>
    <row r="14" spans="1:8">
      <c r="A14" s="4" t="s">
        <v>87</v>
      </c>
      <c r="B14" s="4" t="s">
        <v>96</v>
      </c>
      <c r="C14" s="4" t="s">
        <v>98</v>
      </c>
      <c r="D14" s="4" t="s">
        <v>11</v>
      </c>
      <c r="E14" s="4">
        <v>176</v>
      </c>
      <c r="F14" s="4">
        <v>176</v>
      </c>
      <c r="G14" s="5">
        <v>104.99</v>
      </c>
      <c r="H14" s="5">
        <v>104.99</v>
      </c>
    </row>
    <row r="15" spans="1:8">
      <c r="A15" s="4" t="s">
        <v>87</v>
      </c>
      <c r="B15" s="4" t="s">
        <v>96</v>
      </c>
      <c r="C15" s="4" t="s">
        <v>99</v>
      </c>
      <c r="D15" s="4" t="s">
        <v>11</v>
      </c>
      <c r="E15" s="4">
        <v>233</v>
      </c>
      <c r="F15" s="4">
        <v>233</v>
      </c>
      <c r="G15" s="5">
        <v>169.62</v>
      </c>
      <c r="H15" s="5">
        <v>169.62</v>
      </c>
    </row>
    <row r="16" spans="1:8">
      <c r="A16" s="4" t="s">
        <v>87</v>
      </c>
      <c r="B16" s="4" t="s">
        <v>100</v>
      </c>
      <c r="C16" s="4" t="s">
        <v>101</v>
      </c>
      <c r="D16" s="4" t="s">
        <v>11</v>
      </c>
      <c r="E16" s="4">
        <v>109</v>
      </c>
      <c r="F16" s="4">
        <v>109</v>
      </c>
      <c r="G16" s="5">
        <v>40.5</v>
      </c>
      <c r="H16" s="5">
        <v>40.5</v>
      </c>
    </row>
    <row r="17" spans="1:8">
      <c r="A17" s="4" t="s">
        <v>87</v>
      </c>
      <c r="B17" s="4" t="s">
        <v>100</v>
      </c>
      <c r="C17" s="4" t="s">
        <v>102</v>
      </c>
      <c r="D17" s="4" t="s">
        <v>11</v>
      </c>
      <c r="E17" s="4">
        <v>4</v>
      </c>
      <c r="F17" s="4">
        <v>4</v>
      </c>
      <c r="G17" s="5">
        <v>698.71</v>
      </c>
      <c r="H17" s="5">
        <v>698.71</v>
      </c>
    </row>
    <row r="18" spans="1:8">
      <c r="A18" s="4" t="s">
        <v>87</v>
      </c>
      <c r="B18" s="4" t="s">
        <v>88</v>
      </c>
      <c r="C18" s="4" t="s">
        <v>89</v>
      </c>
      <c r="D18" s="4" t="s">
        <v>21</v>
      </c>
      <c r="E18" s="4">
        <v>368</v>
      </c>
      <c r="F18" s="4">
        <v>368</v>
      </c>
      <c r="G18" s="5">
        <v>151.35</v>
      </c>
      <c r="H18" s="5">
        <v>150.94999999999999</v>
      </c>
    </row>
    <row r="19" spans="1:8">
      <c r="A19" s="4" t="s">
        <v>87</v>
      </c>
      <c r="B19" s="4" t="s">
        <v>90</v>
      </c>
      <c r="C19" s="4" t="s">
        <v>91</v>
      </c>
      <c r="D19" s="4" t="s">
        <v>21</v>
      </c>
      <c r="E19" s="4">
        <v>42</v>
      </c>
      <c r="F19" s="4">
        <v>42</v>
      </c>
      <c r="G19" s="5">
        <v>927.18</v>
      </c>
      <c r="H19" s="11">
        <v>927.17</v>
      </c>
    </row>
    <row r="20" spans="1:8">
      <c r="A20" s="4" t="s">
        <v>87</v>
      </c>
      <c r="B20" s="4" t="s">
        <v>90</v>
      </c>
      <c r="C20" s="4" t="s">
        <v>92</v>
      </c>
      <c r="D20" s="4" t="s">
        <v>21</v>
      </c>
      <c r="E20" s="4">
        <v>3</v>
      </c>
      <c r="F20" s="4">
        <v>3</v>
      </c>
      <c r="G20" s="5">
        <v>299.52999999999997</v>
      </c>
      <c r="H20" s="5">
        <v>299.52999999999997</v>
      </c>
    </row>
    <row r="21" spans="1:8">
      <c r="A21" s="4" t="s">
        <v>87</v>
      </c>
      <c r="B21" s="4" t="s">
        <v>90</v>
      </c>
      <c r="C21" s="4" t="s">
        <v>93</v>
      </c>
      <c r="D21" s="4" t="s">
        <v>21</v>
      </c>
      <c r="E21" s="4">
        <v>41</v>
      </c>
      <c r="F21" s="4">
        <v>41</v>
      </c>
      <c r="G21" s="5">
        <v>95</v>
      </c>
      <c r="H21" s="5">
        <v>95</v>
      </c>
    </row>
    <row r="22" spans="1:8">
      <c r="A22" s="4" t="s">
        <v>87</v>
      </c>
      <c r="B22" s="4" t="s">
        <v>90</v>
      </c>
      <c r="C22" s="4" t="s">
        <v>94</v>
      </c>
      <c r="D22" s="4" t="s">
        <v>21</v>
      </c>
      <c r="E22" s="4">
        <v>3</v>
      </c>
      <c r="F22" s="4">
        <v>3</v>
      </c>
      <c r="G22" s="5">
        <v>123</v>
      </c>
      <c r="H22" s="5">
        <v>123</v>
      </c>
    </row>
    <row r="23" spans="1:8">
      <c r="A23" s="4" t="s">
        <v>87</v>
      </c>
      <c r="B23" s="4" t="s">
        <v>90</v>
      </c>
      <c r="C23" s="4" t="s">
        <v>95</v>
      </c>
      <c r="D23" s="4" t="s">
        <v>21</v>
      </c>
      <c r="E23" s="4">
        <v>5</v>
      </c>
      <c r="F23" s="4">
        <v>5</v>
      </c>
      <c r="G23" s="5">
        <v>280.98</v>
      </c>
      <c r="H23" s="5">
        <v>280.98</v>
      </c>
    </row>
    <row r="24" spans="1:8">
      <c r="A24" s="4" t="s">
        <v>87</v>
      </c>
      <c r="B24" s="4" t="s">
        <v>103</v>
      </c>
      <c r="C24" s="4" t="s">
        <v>104</v>
      </c>
      <c r="D24" s="4" t="s">
        <v>21</v>
      </c>
      <c r="E24" s="4">
        <v>9</v>
      </c>
      <c r="F24" s="4">
        <v>9</v>
      </c>
      <c r="G24" s="5">
        <v>134.66999999999999</v>
      </c>
      <c r="H24" s="10">
        <v>133.01</v>
      </c>
    </row>
    <row r="25" spans="1:8">
      <c r="A25" s="4" t="s">
        <v>87</v>
      </c>
      <c r="B25" s="4" t="s">
        <v>96</v>
      </c>
      <c r="C25" s="4" t="s">
        <v>97</v>
      </c>
      <c r="D25" s="4" t="s">
        <v>21</v>
      </c>
      <c r="E25" s="4">
        <v>11</v>
      </c>
      <c r="F25" s="4">
        <v>11</v>
      </c>
      <c r="G25" s="5">
        <v>8.48</v>
      </c>
      <c r="H25" s="5">
        <v>8.48</v>
      </c>
    </row>
    <row r="26" spans="1:8">
      <c r="A26" s="4" t="s">
        <v>87</v>
      </c>
      <c r="B26" s="4" t="s">
        <v>96</v>
      </c>
      <c r="C26" s="4" t="s">
        <v>98</v>
      </c>
      <c r="D26" s="4" t="s">
        <v>21</v>
      </c>
      <c r="E26" s="4">
        <v>299</v>
      </c>
      <c r="F26" s="4">
        <v>299</v>
      </c>
      <c r="G26" s="5">
        <v>178.36</v>
      </c>
      <c r="H26" s="5">
        <v>178.36</v>
      </c>
    </row>
    <row r="27" spans="1:8" ht="15.75" customHeight="1">
      <c r="A27" s="4" t="s">
        <v>87</v>
      </c>
      <c r="B27" s="4" t="s">
        <v>96</v>
      </c>
      <c r="C27" s="4" t="s">
        <v>99</v>
      </c>
      <c r="D27" s="4" t="s">
        <v>21</v>
      </c>
      <c r="E27" s="4">
        <v>144</v>
      </c>
      <c r="F27" s="4">
        <v>144</v>
      </c>
      <c r="G27" s="5">
        <v>104.83</v>
      </c>
      <c r="H27" s="5">
        <v>104.83</v>
      </c>
    </row>
    <row r="28" spans="1:8" ht="15.75" customHeight="1">
      <c r="A28" s="4" t="s">
        <v>87</v>
      </c>
      <c r="B28" s="4" t="s">
        <v>100</v>
      </c>
      <c r="C28" s="4" t="s">
        <v>101</v>
      </c>
      <c r="D28" s="4" t="s">
        <v>21</v>
      </c>
      <c r="E28" s="4">
        <v>236</v>
      </c>
      <c r="F28" s="4">
        <v>236</v>
      </c>
      <c r="G28" s="5">
        <v>87.69</v>
      </c>
      <c r="H28" s="11">
        <v>87.68</v>
      </c>
    </row>
    <row r="29" spans="1:8" ht="15.75" customHeight="1">
      <c r="A29" s="4" t="s">
        <v>87</v>
      </c>
      <c r="B29" s="4" t="s">
        <v>100</v>
      </c>
      <c r="C29" s="4" t="s">
        <v>102</v>
      </c>
      <c r="D29" s="4" t="s">
        <v>21</v>
      </c>
      <c r="E29" s="4">
        <v>8</v>
      </c>
      <c r="F29" s="4">
        <v>8</v>
      </c>
      <c r="G29" s="5">
        <v>1397.42</v>
      </c>
      <c r="H29" s="5">
        <v>1397.42</v>
      </c>
    </row>
    <row r="30" spans="1:8" ht="15.75" customHeight="1">
      <c r="A30" s="4" t="s">
        <v>87</v>
      </c>
      <c r="B30" s="4" t="s">
        <v>100</v>
      </c>
      <c r="C30" s="4" t="s">
        <v>105</v>
      </c>
      <c r="D30" s="4" t="s">
        <v>21</v>
      </c>
      <c r="E30" s="4">
        <v>1</v>
      </c>
      <c r="F30" s="4">
        <v>1</v>
      </c>
      <c r="G30" s="5">
        <v>107.8</v>
      </c>
      <c r="H30" s="5">
        <v>107.8</v>
      </c>
    </row>
    <row r="31" spans="1:8" ht="15.75" customHeight="1">
      <c r="A31" s="4" t="s">
        <v>87</v>
      </c>
      <c r="B31" s="4" t="s">
        <v>88</v>
      </c>
      <c r="C31" s="4" t="s">
        <v>106</v>
      </c>
      <c r="D31" s="4" t="s">
        <v>23</v>
      </c>
      <c r="E31" s="4">
        <v>2</v>
      </c>
      <c r="F31" s="4">
        <v>2</v>
      </c>
      <c r="G31" s="5">
        <v>21.2</v>
      </c>
      <c r="H31" s="5">
        <v>21.07</v>
      </c>
    </row>
    <row r="32" spans="1:8" ht="15.75" customHeight="1">
      <c r="A32" s="4" t="s">
        <v>87</v>
      </c>
      <c r="B32" s="4" t="s">
        <v>88</v>
      </c>
      <c r="C32" s="4" t="s">
        <v>89</v>
      </c>
      <c r="D32" s="4" t="s">
        <v>23</v>
      </c>
      <c r="E32" s="4">
        <v>1281</v>
      </c>
      <c r="F32" s="4">
        <v>1281</v>
      </c>
      <c r="G32" s="5">
        <v>526.84</v>
      </c>
      <c r="H32" s="5">
        <v>525.47</v>
      </c>
    </row>
    <row r="33" spans="1:8" ht="15.75" customHeight="1">
      <c r="A33" s="4" t="s">
        <v>87</v>
      </c>
      <c r="B33" s="4" t="s">
        <v>103</v>
      </c>
      <c r="C33" s="4" t="s">
        <v>104</v>
      </c>
      <c r="D33" s="4" t="s">
        <v>23</v>
      </c>
      <c r="E33" s="4">
        <v>806</v>
      </c>
      <c r="F33" s="4">
        <v>806</v>
      </c>
      <c r="G33" s="5">
        <v>12060.47</v>
      </c>
      <c r="H33" s="5">
        <v>11912.28</v>
      </c>
    </row>
    <row r="34" spans="1:8" ht="15.75" customHeight="1">
      <c r="A34" s="4" t="s">
        <v>87</v>
      </c>
      <c r="B34" s="4" t="s">
        <v>96</v>
      </c>
      <c r="C34" s="4" t="s">
        <v>97</v>
      </c>
      <c r="D34" s="4" t="s">
        <v>23</v>
      </c>
      <c r="E34" s="4">
        <v>313</v>
      </c>
      <c r="F34" s="4">
        <v>313</v>
      </c>
      <c r="G34" s="5">
        <v>241.23</v>
      </c>
      <c r="H34" s="5">
        <v>241.23</v>
      </c>
    </row>
    <row r="35" spans="1:8" ht="15.75" customHeight="1">
      <c r="A35" s="4" t="s">
        <v>87</v>
      </c>
      <c r="B35" s="4" t="s">
        <v>96</v>
      </c>
      <c r="C35" s="4" t="s">
        <v>98</v>
      </c>
      <c r="D35" s="4" t="s">
        <v>23</v>
      </c>
      <c r="E35" s="4">
        <v>241</v>
      </c>
      <c r="F35" s="4">
        <v>241</v>
      </c>
      <c r="G35" s="5">
        <v>143.76</v>
      </c>
      <c r="H35" s="5">
        <v>143.76</v>
      </c>
    </row>
    <row r="36" spans="1:8" ht="15.75" customHeight="1">
      <c r="A36" s="4" t="s">
        <v>87</v>
      </c>
      <c r="B36" s="4" t="s">
        <v>96</v>
      </c>
      <c r="C36" s="4" t="s">
        <v>107</v>
      </c>
      <c r="D36" s="4" t="s">
        <v>23</v>
      </c>
      <c r="E36" s="4">
        <v>1</v>
      </c>
      <c r="F36" s="4">
        <v>1</v>
      </c>
      <c r="G36" s="5">
        <v>397.59</v>
      </c>
      <c r="H36" s="5">
        <v>397.59</v>
      </c>
    </row>
    <row r="37" spans="1:8" ht="15.75" customHeight="1">
      <c r="A37" s="4" t="s">
        <v>87</v>
      </c>
      <c r="B37" s="4" t="s">
        <v>96</v>
      </c>
      <c r="C37" s="4" t="s">
        <v>99</v>
      </c>
      <c r="D37" s="4" t="s">
        <v>23</v>
      </c>
      <c r="E37" s="4">
        <v>167</v>
      </c>
      <c r="F37" s="4">
        <v>167</v>
      </c>
      <c r="G37" s="5">
        <v>121.58</v>
      </c>
      <c r="H37" s="5">
        <v>121.58</v>
      </c>
    </row>
    <row r="38" spans="1:8" ht="15.75" customHeight="1">
      <c r="A38" s="4" t="s">
        <v>87</v>
      </c>
      <c r="B38" s="4" t="s">
        <v>96</v>
      </c>
      <c r="C38" s="4" t="s">
        <v>108</v>
      </c>
      <c r="D38" s="4" t="s">
        <v>23</v>
      </c>
      <c r="E38" s="4">
        <v>5</v>
      </c>
      <c r="F38" s="4">
        <v>5</v>
      </c>
      <c r="G38" s="5">
        <v>121.86</v>
      </c>
      <c r="H38" s="5">
        <v>121.86</v>
      </c>
    </row>
    <row r="39" spans="1:8" ht="15.75" customHeight="1">
      <c r="A39" s="4" t="s">
        <v>87</v>
      </c>
      <c r="B39" s="4" t="s">
        <v>109</v>
      </c>
      <c r="C39" s="4" t="s">
        <v>110</v>
      </c>
      <c r="D39" s="4" t="s">
        <v>23</v>
      </c>
      <c r="E39" s="4">
        <v>15</v>
      </c>
      <c r="F39" s="4">
        <v>15</v>
      </c>
      <c r="G39" s="5">
        <v>651.12</v>
      </c>
      <c r="H39" s="5">
        <v>651.12</v>
      </c>
    </row>
    <row r="40" spans="1:8" ht="15.75" customHeight="1">
      <c r="A40" s="4" t="s">
        <v>87</v>
      </c>
      <c r="B40" s="4" t="s">
        <v>100</v>
      </c>
      <c r="C40" s="4" t="s">
        <v>101</v>
      </c>
      <c r="D40" s="4" t="s">
        <v>23</v>
      </c>
      <c r="E40" s="4">
        <v>205</v>
      </c>
      <c r="F40" s="4">
        <v>205</v>
      </c>
      <c r="G40" s="5">
        <v>76.17</v>
      </c>
      <c r="H40" s="5">
        <v>76.17</v>
      </c>
    </row>
    <row r="41" spans="1:8" ht="15.75" customHeight="1">
      <c r="A41" s="4" t="s">
        <v>87</v>
      </c>
      <c r="B41" s="4" t="s">
        <v>100</v>
      </c>
      <c r="C41" s="4" t="s">
        <v>102</v>
      </c>
      <c r="D41" s="4" t="s">
        <v>23</v>
      </c>
      <c r="E41" s="4">
        <v>11</v>
      </c>
      <c r="F41" s="4">
        <v>11</v>
      </c>
      <c r="G41" s="5">
        <v>1921.45</v>
      </c>
      <c r="H41" s="5">
        <v>1921.45</v>
      </c>
    </row>
    <row r="42" spans="1:8" ht="15.75" customHeight="1">
      <c r="A42" s="4" t="s">
        <v>87</v>
      </c>
      <c r="B42" s="4" t="s">
        <v>100</v>
      </c>
      <c r="C42" s="4" t="s">
        <v>111</v>
      </c>
      <c r="D42" s="4" t="s">
        <v>23</v>
      </c>
      <c r="E42" s="4">
        <v>14</v>
      </c>
      <c r="F42" s="4">
        <v>14</v>
      </c>
      <c r="G42" s="5">
        <v>642.94000000000005</v>
      </c>
      <c r="H42" s="5">
        <v>642.94000000000005</v>
      </c>
    </row>
    <row r="43" spans="1:8" ht="15.75" customHeight="1">
      <c r="A43" s="4" t="s">
        <v>87</v>
      </c>
      <c r="B43" s="4" t="s">
        <v>100</v>
      </c>
      <c r="C43" s="4" t="s">
        <v>105</v>
      </c>
      <c r="D43" s="4" t="s">
        <v>23</v>
      </c>
      <c r="E43" s="4">
        <v>4</v>
      </c>
      <c r="F43" s="4">
        <v>4</v>
      </c>
      <c r="G43" s="5">
        <v>431.2</v>
      </c>
      <c r="H43" s="5">
        <v>431.2</v>
      </c>
    </row>
    <row r="44" spans="1:8" ht="15.75" customHeight="1">
      <c r="A44" s="4" t="s">
        <v>87</v>
      </c>
      <c r="B44" s="4" t="s">
        <v>100</v>
      </c>
      <c r="C44" s="4" t="s">
        <v>112</v>
      </c>
      <c r="D44" s="4" t="s">
        <v>23</v>
      </c>
      <c r="E44" s="4">
        <v>15</v>
      </c>
      <c r="F44" s="4">
        <v>15</v>
      </c>
      <c r="G44" s="5">
        <v>269.89</v>
      </c>
      <c r="H44" s="5">
        <v>269.89</v>
      </c>
    </row>
    <row r="45" spans="1:8" ht="15.75" customHeight="1">
      <c r="A45" s="4" t="s">
        <v>87</v>
      </c>
      <c r="B45" s="4" t="s">
        <v>88</v>
      </c>
      <c r="C45" s="4" t="s">
        <v>106</v>
      </c>
      <c r="D45" s="4" t="s">
        <v>24</v>
      </c>
      <c r="E45" s="4">
        <v>1</v>
      </c>
      <c r="F45" s="4">
        <v>1</v>
      </c>
      <c r="G45" s="5">
        <v>10.6</v>
      </c>
      <c r="H45" s="11">
        <v>10.54</v>
      </c>
    </row>
    <row r="46" spans="1:8" ht="15.75" customHeight="1">
      <c r="A46" s="4" t="s">
        <v>87</v>
      </c>
      <c r="B46" s="4" t="s">
        <v>88</v>
      </c>
      <c r="C46" s="4" t="s">
        <v>89</v>
      </c>
      <c r="D46" s="4" t="s">
        <v>24</v>
      </c>
      <c r="E46" s="4">
        <v>1449</v>
      </c>
      <c r="F46" s="4">
        <v>1449</v>
      </c>
      <c r="G46" s="5">
        <v>595.92999999999995</v>
      </c>
      <c r="H46" s="11">
        <v>594.37</v>
      </c>
    </row>
    <row r="47" spans="1:8" ht="15.75" customHeight="1">
      <c r="A47" s="4" t="s">
        <v>87</v>
      </c>
      <c r="B47" s="4" t="s">
        <v>90</v>
      </c>
      <c r="C47" s="4" t="s">
        <v>91</v>
      </c>
      <c r="D47" s="4" t="s">
        <v>24</v>
      </c>
      <c r="E47" s="4">
        <v>65</v>
      </c>
      <c r="F47" s="4">
        <v>65</v>
      </c>
      <c r="G47" s="5">
        <v>1994.51</v>
      </c>
      <c r="H47" s="5">
        <v>1994.51</v>
      </c>
    </row>
    <row r="48" spans="1:8" ht="15.75" customHeight="1">
      <c r="A48" s="4" t="s">
        <v>87</v>
      </c>
      <c r="B48" s="4" t="s">
        <v>90</v>
      </c>
      <c r="C48" s="4" t="s">
        <v>93</v>
      </c>
      <c r="D48" s="4" t="s">
        <v>24</v>
      </c>
      <c r="E48" s="4">
        <v>13</v>
      </c>
      <c r="F48" s="4">
        <v>13</v>
      </c>
      <c r="G48" s="5">
        <v>41.65</v>
      </c>
      <c r="H48" s="5">
        <v>41.65</v>
      </c>
    </row>
    <row r="49" spans="1:8" ht="15.75" customHeight="1">
      <c r="A49" s="4" t="s">
        <v>87</v>
      </c>
      <c r="B49" s="4" t="s">
        <v>90</v>
      </c>
      <c r="C49" s="4" t="s">
        <v>94</v>
      </c>
      <c r="D49" s="4" t="s">
        <v>24</v>
      </c>
      <c r="E49" s="4">
        <v>5</v>
      </c>
      <c r="F49" s="4">
        <v>5</v>
      </c>
      <c r="G49" s="5">
        <v>126.9</v>
      </c>
      <c r="H49" s="5">
        <v>126.9</v>
      </c>
    </row>
    <row r="50" spans="1:8" ht="15.75" customHeight="1">
      <c r="A50" s="4" t="s">
        <v>87</v>
      </c>
      <c r="B50" s="4" t="s">
        <v>103</v>
      </c>
      <c r="C50" s="4" t="s">
        <v>104</v>
      </c>
      <c r="D50" s="4" t="s">
        <v>24</v>
      </c>
      <c r="E50" s="4">
        <v>13</v>
      </c>
      <c r="F50" s="4">
        <v>13</v>
      </c>
      <c r="G50" s="5">
        <v>194.52</v>
      </c>
      <c r="H50" s="5">
        <v>192.13</v>
      </c>
    </row>
    <row r="51" spans="1:8" ht="15.75" customHeight="1">
      <c r="A51" s="4" t="s">
        <v>87</v>
      </c>
      <c r="B51" s="4" t="s">
        <v>113</v>
      </c>
      <c r="C51" s="4" t="s">
        <v>97</v>
      </c>
      <c r="D51" s="4" t="s">
        <v>24</v>
      </c>
      <c r="E51" s="4">
        <v>670</v>
      </c>
      <c r="F51" s="4">
        <v>670</v>
      </c>
      <c r="G51" s="5">
        <v>516.38</v>
      </c>
      <c r="H51" s="5">
        <v>516.38</v>
      </c>
    </row>
    <row r="52" spans="1:8" ht="15.75" customHeight="1">
      <c r="A52" s="4" t="s">
        <v>87</v>
      </c>
      <c r="B52" s="4" t="s">
        <v>113</v>
      </c>
      <c r="C52" s="4" t="s">
        <v>98</v>
      </c>
      <c r="D52" s="4" t="s">
        <v>24</v>
      </c>
      <c r="E52" s="4">
        <v>712</v>
      </c>
      <c r="F52" s="4">
        <v>712</v>
      </c>
      <c r="G52" s="5">
        <v>424.72</v>
      </c>
      <c r="H52" s="5">
        <v>424.72</v>
      </c>
    </row>
    <row r="53" spans="1:8" ht="15.75" customHeight="1">
      <c r="A53" s="4" t="s">
        <v>87</v>
      </c>
      <c r="B53" s="4" t="s">
        <v>113</v>
      </c>
      <c r="C53" s="4" t="s">
        <v>107</v>
      </c>
      <c r="D53" s="4" t="s">
        <v>24</v>
      </c>
      <c r="E53" s="4">
        <v>2</v>
      </c>
      <c r="F53" s="4">
        <v>2</v>
      </c>
      <c r="G53" s="5">
        <v>1067.79</v>
      </c>
      <c r="H53" s="11">
        <v>1067.78</v>
      </c>
    </row>
    <row r="54" spans="1:8" ht="15.75" customHeight="1">
      <c r="A54" s="4" t="s">
        <v>87</v>
      </c>
      <c r="B54" s="4" t="s">
        <v>113</v>
      </c>
      <c r="C54" s="4" t="s">
        <v>99</v>
      </c>
      <c r="D54" s="4" t="s">
        <v>24</v>
      </c>
      <c r="E54" s="4">
        <v>1529</v>
      </c>
      <c r="F54" s="4">
        <v>1529</v>
      </c>
      <c r="G54" s="5">
        <v>1113.1099999999999</v>
      </c>
      <c r="H54" s="11">
        <v>1113.0999999999999</v>
      </c>
    </row>
    <row r="55" spans="1:8" ht="15.75" customHeight="1">
      <c r="A55" s="4" t="s">
        <v>87</v>
      </c>
      <c r="B55" s="4" t="s">
        <v>113</v>
      </c>
      <c r="C55" s="4" t="s">
        <v>108</v>
      </c>
      <c r="D55" s="4" t="s">
        <v>24</v>
      </c>
      <c r="E55" s="4">
        <v>10</v>
      </c>
      <c r="F55" s="4">
        <v>10</v>
      </c>
      <c r="G55" s="5">
        <v>243.71</v>
      </c>
      <c r="H55" s="5">
        <v>243.71</v>
      </c>
    </row>
    <row r="56" spans="1:8" ht="15.75" customHeight="1">
      <c r="A56" s="4" t="s">
        <v>87</v>
      </c>
      <c r="B56" s="4" t="s">
        <v>100</v>
      </c>
      <c r="C56" s="4" t="s">
        <v>101</v>
      </c>
      <c r="D56" s="4" t="s">
        <v>24</v>
      </c>
      <c r="E56" s="4">
        <v>33</v>
      </c>
      <c r="F56" s="4">
        <v>33</v>
      </c>
      <c r="G56" s="5">
        <v>12.26</v>
      </c>
      <c r="H56" s="5">
        <v>12.26</v>
      </c>
    </row>
    <row r="57" spans="1:8" ht="15.75" customHeight="1">
      <c r="A57" s="4" t="s">
        <v>87</v>
      </c>
      <c r="B57" s="4" t="s">
        <v>100</v>
      </c>
      <c r="C57" s="4" t="s">
        <v>102</v>
      </c>
      <c r="D57" s="4" t="s">
        <v>24</v>
      </c>
      <c r="E57" s="4">
        <v>2</v>
      </c>
      <c r="F57" s="4">
        <v>2</v>
      </c>
      <c r="G57" s="5">
        <v>349.35</v>
      </c>
      <c r="H57" s="5">
        <v>349.35</v>
      </c>
    </row>
    <row r="58" spans="1:8" ht="15.75" customHeight="1">
      <c r="A58" s="4" t="s">
        <v>87</v>
      </c>
      <c r="B58" s="4" t="s">
        <v>100</v>
      </c>
      <c r="C58" s="4" t="s">
        <v>111</v>
      </c>
      <c r="D58" s="4" t="s">
        <v>24</v>
      </c>
      <c r="E58" s="4">
        <v>1</v>
      </c>
      <c r="F58" s="4">
        <v>1</v>
      </c>
      <c r="G58" s="5">
        <v>45.92</v>
      </c>
      <c r="H58" s="5">
        <v>45.92</v>
      </c>
    </row>
    <row r="59" spans="1:8" ht="15.75" customHeight="1">
      <c r="A59" s="4" t="s">
        <v>87</v>
      </c>
      <c r="B59" s="4" t="s">
        <v>88</v>
      </c>
      <c r="C59" s="4" t="s">
        <v>106</v>
      </c>
      <c r="D59" s="4" t="s">
        <v>26</v>
      </c>
      <c r="E59" s="4">
        <v>2</v>
      </c>
      <c r="F59" s="4">
        <v>2</v>
      </c>
      <c r="G59" s="5">
        <v>21.2</v>
      </c>
      <c r="H59" s="5">
        <v>21.07</v>
      </c>
    </row>
    <row r="60" spans="1:8" ht="15.75" customHeight="1">
      <c r="A60" s="4" t="s">
        <v>87</v>
      </c>
      <c r="B60" s="4" t="s">
        <v>88</v>
      </c>
      <c r="C60" s="4" t="s">
        <v>89</v>
      </c>
      <c r="D60" s="4" t="s">
        <v>26</v>
      </c>
      <c r="E60" s="4">
        <v>1446</v>
      </c>
      <c r="F60" s="4">
        <v>1446</v>
      </c>
      <c r="G60" s="5">
        <v>594.70000000000005</v>
      </c>
      <c r="H60" s="5">
        <v>593.15</v>
      </c>
    </row>
    <row r="61" spans="1:8" ht="15.75" customHeight="1">
      <c r="A61" s="4" t="s">
        <v>87</v>
      </c>
      <c r="B61" s="4" t="s">
        <v>90</v>
      </c>
      <c r="C61" s="4" t="s">
        <v>91</v>
      </c>
      <c r="D61" s="4" t="s">
        <v>26</v>
      </c>
      <c r="E61" s="4">
        <v>56</v>
      </c>
      <c r="F61" s="4">
        <v>56</v>
      </c>
      <c r="G61" s="5">
        <v>1521.42</v>
      </c>
      <c r="H61" s="5">
        <v>1521.42</v>
      </c>
    </row>
    <row r="62" spans="1:8" ht="15.75" customHeight="1">
      <c r="A62" s="4" t="s">
        <v>87</v>
      </c>
      <c r="B62" s="4" t="s">
        <v>90</v>
      </c>
      <c r="C62" s="4" t="s">
        <v>93</v>
      </c>
      <c r="D62" s="4" t="s">
        <v>26</v>
      </c>
      <c r="E62" s="4">
        <v>15</v>
      </c>
      <c r="F62" s="4">
        <v>15</v>
      </c>
      <c r="G62" s="5">
        <v>42.64</v>
      </c>
      <c r="H62" s="5">
        <v>42.64</v>
      </c>
    </row>
    <row r="63" spans="1:8" ht="15.75" customHeight="1">
      <c r="A63" s="4" t="s">
        <v>87</v>
      </c>
      <c r="B63" s="4" t="s">
        <v>90</v>
      </c>
      <c r="C63" s="4" t="s">
        <v>94</v>
      </c>
      <c r="D63" s="4" t="s">
        <v>26</v>
      </c>
      <c r="E63" s="4">
        <v>2</v>
      </c>
      <c r="F63" s="4">
        <v>2</v>
      </c>
      <c r="G63" s="5">
        <v>71</v>
      </c>
      <c r="H63" s="5">
        <v>71</v>
      </c>
    </row>
    <row r="64" spans="1:8" ht="15.75" customHeight="1">
      <c r="A64" s="4" t="s">
        <v>87</v>
      </c>
      <c r="B64" s="4" t="s">
        <v>103</v>
      </c>
      <c r="C64" s="4" t="s">
        <v>104</v>
      </c>
      <c r="D64" s="4" t="s">
        <v>26</v>
      </c>
      <c r="E64" s="4">
        <v>16</v>
      </c>
      <c r="F64" s="4">
        <v>16</v>
      </c>
      <c r="G64" s="5">
        <v>239.41</v>
      </c>
      <c r="H64" s="5">
        <v>236.47</v>
      </c>
    </row>
    <row r="65" spans="1:8" ht="15.75" customHeight="1">
      <c r="A65" s="4" t="s">
        <v>87</v>
      </c>
      <c r="B65" s="4" t="s">
        <v>113</v>
      </c>
      <c r="C65" s="4" t="s">
        <v>97</v>
      </c>
      <c r="D65" s="4" t="s">
        <v>26</v>
      </c>
      <c r="E65" s="4">
        <v>408</v>
      </c>
      <c r="F65" s="4">
        <v>408</v>
      </c>
      <c r="G65" s="5">
        <v>314.45</v>
      </c>
      <c r="H65" s="5">
        <v>314.45</v>
      </c>
    </row>
    <row r="66" spans="1:8" ht="15.75" customHeight="1">
      <c r="A66" s="4" t="s">
        <v>87</v>
      </c>
      <c r="B66" s="4" t="s">
        <v>113</v>
      </c>
      <c r="C66" s="4" t="s">
        <v>98</v>
      </c>
      <c r="D66" s="4" t="s">
        <v>26</v>
      </c>
      <c r="E66" s="4">
        <v>460</v>
      </c>
      <c r="F66" s="4">
        <v>460</v>
      </c>
      <c r="G66" s="5">
        <v>274.39999999999998</v>
      </c>
      <c r="H66" s="5">
        <v>274.39999999999998</v>
      </c>
    </row>
    <row r="67" spans="1:8" ht="15.75" customHeight="1">
      <c r="A67" s="4" t="s">
        <v>87</v>
      </c>
      <c r="B67" s="4" t="s">
        <v>113</v>
      </c>
      <c r="C67" s="4" t="s">
        <v>107</v>
      </c>
      <c r="D67" s="4" t="s">
        <v>26</v>
      </c>
      <c r="E67" s="4">
        <v>1</v>
      </c>
      <c r="F67" s="4">
        <v>1</v>
      </c>
      <c r="G67" s="5">
        <v>381.59</v>
      </c>
      <c r="H67" s="5">
        <v>381.59</v>
      </c>
    </row>
    <row r="68" spans="1:8" ht="15.75" customHeight="1">
      <c r="A68" s="4" t="s">
        <v>87</v>
      </c>
      <c r="B68" s="4" t="s">
        <v>113</v>
      </c>
      <c r="C68" s="4" t="s">
        <v>99</v>
      </c>
      <c r="D68" s="4" t="s">
        <v>26</v>
      </c>
      <c r="E68" s="4">
        <v>1107</v>
      </c>
      <c r="F68" s="4">
        <v>1107</v>
      </c>
      <c r="G68" s="5">
        <v>805.89</v>
      </c>
      <c r="H68" s="5">
        <v>805.89</v>
      </c>
    </row>
    <row r="69" spans="1:8" ht="15.75" customHeight="1">
      <c r="A69" s="4" t="s">
        <v>87</v>
      </c>
      <c r="B69" s="4" t="s">
        <v>113</v>
      </c>
      <c r="C69" s="4" t="s">
        <v>108</v>
      </c>
      <c r="D69" s="4" t="s">
        <v>26</v>
      </c>
      <c r="E69" s="4">
        <v>5</v>
      </c>
      <c r="F69" s="4">
        <v>5</v>
      </c>
      <c r="G69" s="5">
        <v>121.86</v>
      </c>
      <c r="H69" s="5">
        <v>121.86</v>
      </c>
    </row>
    <row r="70" spans="1:8" ht="15.75" customHeight="1">
      <c r="A70" s="4" t="s">
        <v>87</v>
      </c>
      <c r="B70" s="4" t="s">
        <v>88</v>
      </c>
      <c r="C70" s="4" t="s">
        <v>106</v>
      </c>
      <c r="D70" s="4" t="s">
        <v>28</v>
      </c>
      <c r="E70" s="4">
        <v>1</v>
      </c>
      <c r="F70" s="4">
        <v>1</v>
      </c>
      <c r="G70" s="5">
        <v>10.6</v>
      </c>
      <c r="H70" s="11">
        <v>10.54</v>
      </c>
    </row>
    <row r="71" spans="1:8" ht="15.75" customHeight="1">
      <c r="A71" s="4" t="s">
        <v>87</v>
      </c>
      <c r="B71" s="4" t="s">
        <v>88</v>
      </c>
      <c r="C71" s="4" t="s">
        <v>89</v>
      </c>
      <c r="D71" s="4" t="s">
        <v>28</v>
      </c>
      <c r="E71" s="4">
        <v>1421</v>
      </c>
      <c r="F71" s="4">
        <v>1421</v>
      </c>
      <c r="G71" s="5">
        <v>584.41999999999996</v>
      </c>
      <c r="H71" s="5">
        <v>582.9</v>
      </c>
    </row>
    <row r="72" spans="1:8" ht="15.75" customHeight="1">
      <c r="A72" s="4" t="s">
        <v>87</v>
      </c>
      <c r="B72" s="4" t="s">
        <v>90</v>
      </c>
      <c r="C72" s="4" t="s">
        <v>91</v>
      </c>
      <c r="D72" s="4" t="s">
        <v>28</v>
      </c>
      <c r="E72" s="4">
        <v>29</v>
      </c>
      <c r="F72" s="4">
        <v>29</v>
      </c>
      <c r="G72" s="5">
        <v>1136.33</v>
      </c>
      <c r="H72" s="5">
        <v>1136.33</v>
      </c>
    </row>
    <row r="73" spans="1:8" ht="15.75" customHeight="1">
      <c r="A73" s="4" t="s">
        <v>87</v>
      </c>
      <c r="B73" s="4" t="s">
        <v>90</v>
      </c>
      <c r="C73" s="4" t="s">
        <v>93</v>
      </c>
      <c r="D73" s="4" t="s">
        <v>28</v>
      </c>
      <c r="E73" s="4">
        <v>20</v>
      </c>
      <c r="F73" s="4">
        <v>20</v>
      </c>
      <c r="G73" s="5">
        <v>62.5</v>
      </c>
      <c r="H73" s="5">
        <v>62.5</v>
      </c>
    </row>
    <row r="74" spans="1:8" ht="15.75" customHeight="1">
      <c r="A74" s="4" t="s">
        <v>87</v>
      </c>
      <c r="B74" s="4" t="s">
        <v>90</v>
      </c>
      <c r="C74" s="4" t="s">
        <v>94</v>
      </c>
      <c r="D74" s="4" t="s">
        <v>28</v>
      </c>
      <c r="E74" s="4">
        <v>4</v>
      </c>
      <c r="F74" s="4">
        <v>4</v>
      </c>
      <c r="G74" s="5">
        <v>75.13</v>
      </c>
      <c r="H74" s="11">
        <v>75.12</v>
      </c>
    </row>
    <row r="75" spans="1:8" ht="15.75" customHeight="1">
      <c r="A75" s="4" t="s">
        <v>87</v>
      </c>
      <c r="B75" s="4" t="s">
        <v>103</v>
      </c>
      <c r="C75" s="4" t="s">
        <v>104</v>
      </c>
      <c r="D75" s="4" t="s">
        <v>28</v>
      </c>
      <c r="E75" s="4">
        <v>15</v>
      </c>
      <c r="F75" s="4">
        <v>15</v>
      </c>
      <c r="G75" s="5">
        <v>224.45</v>
      </c>
      <c r="H75" s="5">
        <v>221.69</v>
      </c>
    </row>
    <row r="76" spans="1:8" ht="15.75" customHeight="1">
      <c r="A76" s="4" t="s">
        <v>87</v>
      </c>
      <c r="B76" s="4" t="s">
        <v>113</v>
      </c>
      <c r="C76" s="4" t="s">
        <v>97</v>
      </c>
      <c r="D76" s="4" t="s">
        <v>28</v>
      </c>
      <c r="E76" s="4">
        <v>430</v>
      </c>
      <c r="F76" s="4">
        <v>430</v>
      </c>
      <c r="G76" s="5">
        <v>331.41</v>
      </c>
      <c r="H76" s="5">
        <v>331.41</v>
      </c>
    </row>
    <row r="77" spans="1:8" ht="15.75" customHeight="1">
      <c r="A77" s="4" t="s">
        <v>87</v>
      </c>
      <c r="B77" s="4" t="s">
        <v>113</v>
      </c>
      <c r="C77" s="4" t="s">
        <v>98</v>
      </c>
      <c r="D77" s="4" t="s">
        <v>28</v>
      </c>
      <c r="E77" s="4">
        <v>275</v>
      </c>
      <c r="F77" s="4">
        <v>275</v>
      </c>
      <c r="G77" s="5">
        <v>164.04</v>
      </c>
      <c r="H77" s="5">
        <v>164.04</v>
      </c>
    </row>
    <row r="78" spans="1:8" ht="15.75" customHeight="1">
      <c r="A78" s="4" t="s">
        <v>87</v>
      </c>
      <c r="B78" s="4" t="s">
        <v>113</v>
      </c>
      <c r="C78" s="4" t="s">
        <v>107</v>
      </c>
      <c r="D78" s="4" t="s">
        <v>28</v>
      </c>
      <c r="E78" s="4">
        <v>1</v>
      </c>
      <c r="F78" s="4">
        <v>1</v>
      </c>
      <c r="G78" s="5">
        <v>401.74</v>
      </c>
      <c r="H78" s="11">
        <v>401.73</v>
      </c>
    </row>
    <row r="79" spans="1:8" ht="15.75" customHeight="1">
      <c r="A79" s="4" t="s">
        <v>87</v>
      </c>
      <c r="B79" s="4" t="s">
        <v>113</v>
      </c>
      <c r="C79" s="4" t="s">
        <v>99</v>
      </c>
      <c r="D79" s="4" t="s">
        <v>28</v>
      </c>
      <c r="E79" s="4">
        <v>402</v>
      </c>
      <c r="F79" s="4">
        <v>402</v>
      </c>
      <c r="G79" s="5">
        <v>292.66000000000003</v>
      </c>
      <c r="H79" s="5">
        <v>292.66000000000003</v>
      </c>
    </row>
    <row r="80" spans="1:8" ht="15.75" customHeight="1">
      <c r="A80" s="4" t="s">
        <v>87</v>
      </c>
      <c r="B80" s="4" t="s">
        <v>113</v>
      </c>
      <c r="C80" s="4" t="s">
        <v>108</v>
      </c>
      <c r="D80" s="4" t="s">
        <v>28</v>
      </c>
      <c r="E80" s="4">
        <v>5</v>
      </c>
      <c r="F80" s="4">
        <v>5</v>
      </c>
      <c r="G80" s="5">
        <v>121.86</v>
      </c>
      <c r="H80" s="5">
        <v>121.86</v>
      </c>
    </row>
    <row r="81" spans="1:8" ht="15.75" customHeight="1">
      <c r="A81" s="4" t="s">
        <v>87</v>
      </c>
      <c r="B81" s="4" t="s">
        <v>100</v>
      </c>
      <c r="C81" s="4" t="s">
        <v>102</v>
      </c>
      <c r="D81" s="4" t="s">
        <v>28</v>
      </c>
      <c r="E81" s="4">
        <v>1</v>
      </c>
      <c r="F81" s="4">
        <v>1</v>
      </c>
      <c r="G81" s="5">
        <v>174.68</v>
      </c>
      <c r="H81" s="5">
        <v>174.68</v>
      </c>
    </row>
    <row r="82" spans="1:8" ht="15.75" customHeight="1">
      <c r="A82" s="4" t="s">
        <v>87</v>
      </c>
      <c r="B82" s="4" t="s">
        <v>100</v>
      </c>
      <c r="C82" s="4" t="s">
        <v>111</v>
      </c>
      <c r="D82" s="4" t="s">
        <v>28</v>
      </c>
      <c r="E82" s="4">
        <v>12</v>
      </c>
      <c r="F82" s="4">
        <v>12</v>
      </c>
      <c r="G82" s="5">
        <v>551.09</v>
      </c>
      <c r="H82" s="5">
        <v>551.09</v>
      </c>
    </row>
    <row r="83" spans="1:8" ht="15.75" customHeight="1">
      <c r="A83" s="4" t="s">
        <v>87</v>
      </c>
      <c r="B83" s="4" t="s">
        <v>88</v>
      </c>
      <c r="C83" s="4" t="s">
        <v>89</v>
      </c>
      <c r="D83" s="4" t="s">
        <v>29</v>
      </c>
      <c r="E83" s="4">
        <v>1822</v>
      </c>
      <c r="F83" s="4">
        <v>1822</v>
      </c>
      <c r="G83" s="5">
        <v>749.33</v>
      </c>
      <c r="H83" s="5">
        <v>747.39</v>
      </c>
    </row>
    <row r="84" spans="1:8" ht="15.75" customHeight="1">
      <c r="A84" s="4" t="s">
        <v>87</v>
      </c>
      <c r="B84" s="4" t="s">
        <v>90</v>
      </c>
      <c r="C84" s="4" t="s">
        <v>91</v>
      </c>
      <c r="D84" s="4" t="s">
        <v>29</v>
      </c>
      <c r="E84" s="4">
        <v>51</v>
      </c>
      <c r="F84" s="4">
        <v>51</v>
      </c>
      <c r="G84" s="5">
        <v>2015.24</v>
      </c>
      <c r="H84" s="5">
        <v>2015.24</v>
      </c>
    </row>
    <row r="85" spans="1:8" ht="15.75" customHeight="1">
      <c r="A85" s="4" t="s">
        <v>87</v>
      </c>
      <c r="B85" s="4" t="s">
        <v>90</v>
      </c>
      <c r="C85" s="4" t="s">
        <v>92</v>
      </c>
      <c r="D85" s="4" t="s">
        <v>29</v>
      </c>
      <c r="E85" s="4">
        <v>2</v>
      </c>
      <c r="F85" s="4">
        <v>2</v>
      </c>
      <c r="G85" s="5">
        <v>154.96</v>
      </c>
      <c r="H85" s="5">
        <v>154.96</v>
      </c>
    </row>
    <row r="86" spans="1:8" ht="15.75" customHeight="1">
      <c r="A86" s="4" t="s">
        <v>87</v>
      </c>
      <c r="B86" s="4" t="s">
        <v>90</v>
      </c>
      <c r="C86" s="4" t="s">
        <v>93</v>
      </c>
      <c r="D86" s="4" t="s">
        <v>29</v>
      </c>
      <c r="E86" s="4">
        <v>17</v>
      </c>
      <c r="F86" s="4">
        <v>17</v>
      </c>
      <c r="G86" s="5">
        <v>58.45</v>
      </c>
      <c r="H86" s="5">
        <v>58.45</v>
      </c>
    </row>
    <row r="87" spans="1:8" ht="15.75" customHeight="1">
      <c r="A87" s="4" t="s">
        <v>87</v>
      </c>
      <c r="B87" s="4" t="s">
        <v>90</v>
      </c>
      <c r="C87" s="4" t="s">
        <v>94</v>
      </c>
      <c r="D87" s="4" t="s">
        <v>29</v>
      </c>
      <c r="E87" s="4">
        <v>2</v>
      </c>
      <c r="F87" s="4">
        <v>2</v>
      </c>
      <c r="G87" s="5">
        <v>67</v>
      </c>
      <c r="H87" s="5">
        <v>67</v>
      </c>
    </row>
    <row r="88" spans="1:8" ht="15.75" customHeight="1">
      <c r="A88" s="4" t="s">
        <v>87</v>
      </c>
      <c r="B88" s="4" t="s">
        <v>90</v>
      </c>
      <c r="C88" s="4" t="s">
        <v>95</v>
      </c>
      <c r="D88" s="4" t="s">
        <v>29</v>
      </c>
      <c r="E88" s="4">
        <v>1</v>
      </c>
      <c r="F88" s="4">
        <v>1</v>
      </c>
      <c r="G88" s="5">
        <v>55.8</v>
      </c>
      <c r="H88" s="5">
        <v>55.8</v>
      </c>
    </row>
    <row r="89" spans="1:8" ht="15.75" customHeight="1">
      <c r="A89" s="4" t="s">
        <v>87</v>
      </c>
      <c r="B89" s="4" t="s">
        <v>103</v>
      </c>
      <c r="C89" s="4" t="s">
        <v>104</v>
      </c>
      <c r="D89" s="4" t="s">
        <v>29</v>
      </c>
      <c r="E89" s="4">
        <v>21</v>
      </c>
      <c r="F89" s="4">
        <v>21</v>
      </c>
      <c r="G89" s="5">
        <v>314.23</v>
      </c>
      <c r="H89" s="5">
        <v>310.37</v>
      </c>
    </row>
    <row r="90" spans="1:8" ht="15.75" customHeight="1">
      <c r="A90" s="4" t="s">
        <v>87</v>
      </c>
      <c r="B90" s="4" t="s">
        <v>96</v>
      </c>
      <c r="C90" s="4" t="s">
        <v>97</v>
      </c>
      <c r="D90" s="4" t="s">
        <v>29</v>
      </c>
      <c r="E90" s="4">
        <v>611</v>
      </c>
      <c r="F90" s="4">
        <v>611</v>
      </c>
      <c r="G90" s="5">
        <v>470.91</v>
      </c>
      <c r="H90" s="5">
        <v>470.91</v>
      </c>
    </row>
    <row r="91" spans="1:8" ht="15.75" customHeight="1">
      <c r="A91" s="4" t="s">
        <v>87</v>
      </c>
      <c r="B91" s="4" t="s">
        <v>96</v>
      </c>
      <c r="C91" s="4" t="s">
        <v>98</v>
      </c>
      <c r="D91" s="4" t="s">
        <v>29</v>
      </c>
      <c r="E91" s="4">
        <v>434</v>
      </c>
      <c r="F91" s="4">
        <v>434</v>
      </c>
      <c r="G91" s="5">
        <v>258.89</v>
      </c>
      <c r="H91" s="5">
        <v>258.89</v>
      </c>
    </row>
    <row r="92" spans="1:8" ht="15.75" customHeight="1">
      <c r="A92" s="4" t="s">
        <v>87</v>
      </c>
      <c r="B92" s="4" t="s">
        <v>96</v>
      </c>
      <c r="C92" s="4" t="s">
        <v>107</v>
      </c>
      <c r="D92" s="4" t="s">
        <v>29</v>
      </c>
      <c r="E92" s="4">
        <v>1</v>
      </c>
      <c r="F92" s="4">
        <v>1</v>
      </c>
      <c r="G92" s="5">
        <v>636.88</v>
      </c>
      <c r="H92" s="5">
        <v>636.88</v>
      </c>
    </row>
    <row r="93" spans="1:8" ht="15.75" customHeight="1">
      <c r="A93" s="4" t="s">
        <v>87</v>
      </c>
      <c r="B93" s="4" t="s">
        <v>96</v>
      </c>
      <c r="C93" s="4" t="s">
        <v>99</v>
      </c>
      <c r="D93" s="4" t="s">
        <v>29</v>
      </c>
      <c r="E93" s="4">
        <v>3180</v>
      </c>
      <c r="F93" s="4">
        <v>3180</v>
      </c>
      <c r="G93" s="5">
        <v>2315.04</v>
      </c>
      <c r="H93" s="5">
        <v>2315.04</v>
      </c>
    </row>
    <row r="94" spans="1:8" ht="15.75" customHeight="1">
      <c r="A94" s="4" t="s">
        <v>87</v>
      </c>
      <c r="B94" s="4" t="s">
        <v>96</v>
      </c>
      <c r="C94" s="4" t="s">
        <v>108</v>
      </c>
      <c r="D94" s="4" t="s">
        <v>29</v>
      </c>
      <c r="E94" s="4">
        <v>6</v>
      </c>
      <c r="F94" s="4">
        <v>6</v>
      </c>
      <c r="G94" s="5">
        <v>121.86</v>
      </c>
      <c r="H94" s="5">
        <v>121.86</v>
      </c>
    </row>
    <row r="95" spans="1:8" ht="15.75" customHeight="1">
      <c r="A95" s="4" t="s">
        <v>87</v>
      </c>
      <c r="B95" s="4" t="s">
        <v>100</v>
      </c>
      <c r="C95" s="4" t="s">
        <v>101</v>
      </c>
      <c r="D95" s="4" t="s">
        <v>29</v>
      </c>
      <c r="E95" s="4">
        <v>1</v>
      </c>
      <c r="F95" s="4">
        <v>1</v>
      </c>
      <c r="G95" s="5">
        <v>0.37</v>
      </c>
      <c r="H95" s="5">
        <v>0.37</v>
      </c>
    </row>
    <row r="96" spans="1:8" ht="15.75" customHeight="1">
      <c r="A96" s="4" t="s">
        <v>87</v>
      </c>
      <c r="B96" s="4" t="s">
        <v>100</v>
      </c>
      <c r="C96" s="4" t="s">
        <v>102</v>
      </c>
      <c r="D96" s="4" t="s">
        <v>29</v>
      </c>
      <c r="E96" s="4">
        <v>3</v>
      </c>
      <c r="F96" s="4">
        <v>3</v>
      </c>
      <c r="G96" s="5">
        <v>524.03</v>
      </c>
      <c r="H96" s="5">
        <v>524.03</v>
      </c>
    </row>
    <row r="97" spans="1:8" ht="15.75" customHeight="1">
      <c r="A97" s="4" t="s">
        <v>87</v>
      </c>
      <c r="B97" s="4" t="s">
        <v>88</v>
      </c>
      <c r="C97" s="4" t="s">
        <v>106</v>
      </c>
      <c r="D97" s="4" t="s">
        <v>30</v>
      </c>
      <c r="E97" s="4">
        <v>3</v>
      </c>
      <c r="F97" s="4">
        <v>3</v>
      </c>
      <c r="G97" s="5">
        <v>31.81</v>
      </c>
      <c r="H97" s="11">
        <v>31.6</v>
      </c>
    </row>
    <row r="98" spans="1:8" ht="15.75" customHeight="1">
      <c r="A98" s="4" t="s">
        <v>87</v>
      </c>
      <c r="B98" s="4" t="s">
        <v>88</v>
      </c>
      <c r="C98" s="4" t="s">
        <v>89</v>
      </c>
      <c r="D98" s="4" t="s">
        <v>30</v>
      </c>
      <c r="E98" s="4">
        <v>1558</v>
      </c>
      <c r="F98" s="4">
        <v>1558</v>
      </c>
      <c r="G98" s="5">
        <v>640.76</v>
      </c>
      <c r="H98" s="5">
        <v>639.09</v>
      </c>
    </row>
    <row r="99" spans="1:8" ht="15.75" customHeight="1">
      <c r="A99" s="4" t="s">
        <v>87</v>
      </c>
      <c r="B99" s="4" t="s">
        <v>90</v>
      </c>
      <c r="C99" s="4" t="s">
        <v>91</v>
      </c>
      <c r="D99" s="4" t="s">
        <v>30</v>
      </c>
      <c r="E99" s="4">
        <v>80</v>
      </c>
      <c r="F99" s="4">
        <v>80</v>
      </c>
      <c r="G99" s="5">
        <v>4168.55</v>
      </c>
      <c r="H99" s="5">
        <v>4168.55</v>
      </c>
    </row>
    <row r="100" spans="1:8" ht="15.75" customHeight="1">
      <c r="A100" s="4" t="s">
        <v>87</v>
      </c>
      <c r="B100" s="4" t="s">
        <v>90</v>
      </c>
      <c r="C100" s="4" t="s">
        <v>92</v>
      </c>
      <c r="D100" s="4" t="s">
        <v>30</v>
      </c>
      <c r="E100" s="4">
        <v>2</v>
      </c>
      <c r="F100" s="4">
        <v>2</v>
      </c>
      <c r="G100" s="5">
        <v>198.32</v>
      </c>
      <c r="H100" s="11">
        <v>198.31</v>
      </c>
    </row>
    <row r="101" spans="1:8" ht="15.75" customHeight="1">
      <c r="A101" s="4" t="s">
        <v>87</v>
      </c>
      <c r="B101" s="4" t="s">
        <v>90</v>
      </c>
      <c r="C101" s="4" t="s">
        <v>93</v>
      </c>
      <c r="D101" s="4" t="s">
        <v>30</v>
      </c>
      <c r="E101" s="4">
        <v>38</v>
      </c>
      <c r="F101" s="4">
        <v>38</v>
      </c>
      <c r="G101" s="5">
        <v>148.13999999999999</v>
      </c>
      <c r="H101" s="5">
        <v>148.13999999999999</v>
      </c>
    </row>
    <row r="102" spans="1:8" ht="15.75" customHeight="1">
      <c r="A102" s="4" t="s">
        <v>87</v>
      </c>
      <c r="B102" s="4" t="s">
        <v>90</v>
      </c>
      <c r="C102" s="4" t="s">
        <v>94</v>
      </c>
      <c r="D102" s="4" t="s">
        <v>30</v>
      </c>
      <c r="E102" s="4">
        <v>3</v>
      </c>
      <c r="F102" s="4">
        <v>3</v>
      </c>
      <c r="G102" s="5">
        <v>42.5</v>
      </c>
      <c r="H102" s="5">
        <v>42.5</v>
      </c>
    </row>
    <row r="103" spans="1:8" ht="15.75" customHeight="1">
      <c r="A103" s="4" t="s">
        <v>87</v>
      </c>
      <c r="B103" s="4" t="s">
        <v>90</v>
      </c>
      <c r="C103" s="4" t="s">
        <v>95</v>
      </c>
      <c r="D103" s="4" t="s">
        <v>30</v>
      </c>
      <c r="E103" s="4">
        <v>1</v>
      </c>
      <c r="F103" s="4">
        <v>1</v>
      </c>
      <c r="G103" s="5">
        <v>55.62</v>
      </c>
      <c r="H103" s="5">
        <v>55.62</v>
      </c>
    </row>
    <row r="104" spans="1:8" ht="15.75" customHeight="1">
      <c r="A104" s="4" t="s">
        <v>87</v>
      </c>
      <c r="B104" s="4" t="s">
        <v>103</v>
      </c>
      <c r="C104" s="4" t="s">
        <v>104</v>
      </c>
      <c r="D104" s="4" t="s">
        <v>30</v>
      </c>
      <c r="E104" s="4">
        <v>21</v>
      </c>
      <c r="F104" s="4">
        <v>21</v>
      </c>
      <c r="G104" s="5">
        <v>314.23</v>
      </c>
      <c r="H104" s="5">
        <v>310.37</v>
      </c>
    </row>
    <row r="105" spans="1:8" ht="15.75" customHeight="1">
      <c r="A105" s="4" t="s">
        <v>87</v>
      </c>
      <c r="B105" s="4" t="s">
        <v>96</v>
      </c>
      <c r="C105" s="4" t="s">
        <v>97</v>
      </c>
      <c r="D105" s="4" t="s">
        <v>30</v>
      </c>
      <c r="E105" s="4">
        <v>1501</v>
      </c>
      <c r="F105" s="4">
        <v>1501</v>
      </c>
      <c r="G105" s="5">
        <v>1156.8499999999999</v>
      </c>
      <c r="H105" s="5">
        <v>1156.8499999999999</v>
      </c>
    </row>
    <row r="106" spans="1:8" ht="15.75" customHeight="1">
      <c r="A106" s="4" t="s">
        <v>87</v>
      </c>
      <c r="B106" s="4" t="s">
        <v>96</v>
      </c>
      <c r="C106" s="4" t="s">
        <v>98</v>
      </c>
      <c r="D106" s="4" t="s">
        <v>30</v>
      </c>
      <c r="E106" s="4">
        <v>893</v>
      </c>
      <c r="F106" s="4">
        <v>893</v>
      </c>
      <c r="G106" s="5">
        <v>539.16999999999996</v>
      </c>
      <c r="H106" s="5">
        <v>532.69000000000005</v>
      </c>
    </row>
    <row r="107" spans="1:8" ht="15.75" customHeight="1">
      <c r="A107" s="4" t="s">
        <v>87</v>
      </c>
      <c r="B107" s="4" t="s">
        <v>96</v>
      </c>
      <c r="C107" s="4" t="s">
        <v>107</v>
      </c>
      <c r="D107" s="4" t="s">
        <v>30</v>
      </c>
      <c r="E107" s="4">
        <v>3</v>
      </c>
      <c r="F107" s="4">
        <v>3</v>
      </c>
      <c r="G107" s="5">
        <v>2303.85</v>
      </c>
      <c r="H107" s="5">
        <v>2303.85</v>
      </c>
    </row>
    <row r="108" spans="1:8" ht="15.75" customHeight="1">
      <c r="A108" s="4" t="s">
        <v>87</v>
      </c>
      <c r="B108" s="4" t="s">
        <v>96</v>
      </c>
      <c r="C108" s="4" t="s">
        <v>99</v>
      </c>
      <c r="D108" s="4" t="s">
        <v>30</v>
      </c>
      <c r="E108" s="4">
        <v>3806</v>
      </c>
      <c r="F108" s="4">
        <v>3806</v>
      </c>
      <c r="G108" s="5">
        <v>2803.4</v>
      </c>
      <c r="H108" s="5">
        <v>2770.76</v>
      </c>
    </row>
    <row r="109" spans="1:8" ht="15.75" customHeight="1">
      <c r="A109" s="4" t="s">
        <v>87</v>
      </c>
      <c r="B109" s="4" t="s">
        <v>96</v>
      </c>
      <c r="C109" s="4" t="s">
        <v>108</v>
      </c>
      <c r="D109" s="4" t="s">
        <v>30</v>
      </c>
      <c r="E109" s="4">
        <v>15</v>
      </c>
      <c r="F109" s="4">
        <v>15</v>
      </c>
      <c r="G109" s="5">
        <v>365.57</v>
      </c>
      <c r="H109" s="5">
        <v>365.57</v>
      </c>
    </row>
    <row r="110" spans="1:8" ht="15.75" customHeight="1">
      <c r="A110" s="4" t="s">
        <v>87</v>
      </c>
      <c r="B110" s="4" t="s">
        <v>100</v>
      </c>
      <c r="C110" s="4" t="s">
        <v>101</v>
      </c>
      <c r="D110" s="4" t="s">
        <v>30</v>
      </c>
      <c r="E110" s="4">
        <v>27</v>
      </c>
      <c r="F110" s="4">
        <v>27</v>
      </c>
      <c r="G110" s="5">
        <v>10.029999999999999</v>
      </c>
      <c r="H110" s="5">
        <v>10.029999999999999</v>
      </c>
    </row>
    <row r="111" spans="1:8" ht="15.75" customHeight="1">
      <c r="A111" s="4" t="s">
        <v>87</v>
      </c>
      <c r="B111" s="4" t="s">
        <v>100</v>
      </c>
      <c r="C111" s="4" t="s">
        <v>102</v>
      </c>
      <c r="D111" s="4" t="s">
        <v>30</v>
      </c>
      <c r="E111" s="4">
        <v>5</v>
      </c>
      <c r="F111" s="4">
        <v>5</v>
      </c>
      <c r="G111" s="5">
        <v>873.38</v>
      </c>
      <c r="H111" s="5">
        <v>873.38</v>
      </c>
    </row>
    <row r="112" spans="1:8" ht="15.75" customHeight="1">
      <c r="A112" s="4" t="s">
        <v>87</v>
      </c>
      <c r="B112" s="4" t="s">
        <v>100</v>
      </c>
      <c r="C112" s="4" t="s">
        <v>111</v>
      </c>
      <c r="D112" s="4" t="s">
        <v>30</v>
      </c>
      <c r="E112" s="4">
        <v>1</v>
      </c>
      <c r="F112" s="4">
        <v>1</v>
      </c>
      <c r="G112" s="5">
        <v>45.92</v>
      </c>
      <c r="H112" s="5">
        <v>45.92</v>
      </c>
    </row>
    <row r="113" spans="1:8" ht="15.75" customHeight="1">
      <c r="A113" s="4" t="s">
        <v>87</v>
      </c>
      <c r="B113" s="4" t="s">
        <v>100</v>
      </c>
      <c r="C113" s="4" t="s">
        <v>105</v>
      </c>
      <c r="D113" s="4" t="s">
        <v>30</v>
      </c>
      <c r="E113" s="4">
        <v>2</v>
      </c>
      <c r="F113" s="4">
        <v>2</v>
      </c>
      <c r="G113" s="5">
        <v>215.6</v>
      </c>
      <c r="H113" s="5">
        <v>215.6</v>
      </c>
    </row>
    <row r="114" spans="1:8" ht="15.75" customHeight="1">
      <c r="A114" s="4" t="s">
        <v>87</v>
      </c>
      <c r="B114" s="4" t="s">
        <v>88</v>
      </c>
      <c r="C114" s="4" t="s">
        <v>89</v>
      </c>
      <c r="D114" s="4" t="s">
        <v>31</v>
      </c>
      <c r="E114" s="4">
        <v>911</v>
      </c>
      <c r="F114" s="4">
        <v>911</v>
      </c>
      <c r="G114" s="5">
        <v>374.67</v>
      </c>
      <c r="H114" s="5">
        <v>373.69</v>
      </c>
    </row>
    <row r="115" spans="1:8" ht="15.75" customHeight="1">
      <c r="A115" s="4" t="s">
        <v>87</v>
      </c>
      <c r="B115" s="4" t="s">
        <v>90</v>
      </c>
      <c r="C115" s="4" t="s">
        <v>91</v>
      </c>
      <c r="D115" s="4" t="s">
        <v>31</v>
      </c>
      <c r="E115" s="4">
        <v>45</v>
      </c>
      <c r="F115" s="4">
        <v>45</v>
      </c>
      <c r="G115" s="5">
        <v>2044.66</v>
      </c>
      <c r="H115" s="5">
        <v>2044.66</v>
      </c>
    </row>
    <row r="116" spans="1:8" ht="15.75" customHeight="1">
      <c r="A116" s="4" t="s">
        <v>87</v>
      </c>
      <c r="B116" s="4" t="s">
        <v>90</v>
      </c>
      <c r="C116" s="4" t="s">
        <v>92</v>
      </c>
      <c r="D116" s="4" t="s">
        <v>31</v>
      </c>
      <c r="E116" s="4">
        <v>1</v>
      </c>
      <c r="F116" s="4">
        <v>1</v>
      </c>
      <c r="G116" s="5">
        <v>147.1</v>
      </c>
      <c r="H116" s="11">
        <v>147.09</v>
      </c>
    </row>
    <row r="117" spans="1:8" ht="15.75" customHeight="1">
      <c r="A117" s="4" t="s">
        <v>87</v>
      </c>
      <c r="B117" s="4" t="s">
        <v>90</v>
      </c>
      <c r="C117" s="4" t="s">
        <v>93</v>
      </c>
      <c r="D117" s="4" t="s">
        <v>31</v>
      </c>
      <c r="E117" s="4">
        <v>24</v>
      </c>
      <c r="F117" s="4">
        <v>24</v>
      </c>
      <c r="G117" s="5">
        <v>67.7</v>
      </c>
      <c r="H117" s="5">
        <v>67.7</v>
      </c>
    </row>
    <row r="118" spans="1:8" ht="15.75" customHeight="1">
      <c r="A118" s="4" t="s">
        <v>87</v>
      </c>
      <c r="B118" s="4" t="s">
        <v>90</v>
      </c>
      <c r="C118" s="4" t="s">
        <v>94</v>
      </c>
      <c r="D118" s="4" t="s">
        <v>31</v>
      </c>
      <c r="E118" s="4">
        <v>2</v>
      </c>
      <c r="F118" s="4">
        <v>2</v>
      </c>
      <c r="G118" s="5">
        <v>43</v>
      </c>
      <c r="H118" s="5">
        <v>43</v>
      </c>
    </row>
    <row r="119" spans="1:8" ht="15.75" customHeight="1">
      <c r="A119" s="4" t="s">
        <v>87</v>
      </c>
      <c r="B119" s="4" t="s">
        <v>90</v>
      </c>
      <c r="C119" s="4" t="s">
        <v>95</v>
      </c>
      <c r="D119" s="4" t="s">
        <v>31</v>
      </c>
      <c r="E119" s="4">
        <v>1</v>
      </c>
      <c r="F119" s="4">
        <v>1</v>
      </c>
      <c r="G119" s="5">
        <v>55.8</v>
      </c>
      <c r="H119" s="5">
        <v>55.8</v>
      </c>
    </row>
    <row r="120" spans="1:8" ht="15.75" customHeight="1">
      <c r="A120" s="4" t="s">
        <v>87</v>
      </c>
      <c r="B120" s="4" t="s">
        <v>103</v>
      </c>
      <c r="C120" s="4" t="s">
        <v>104</v>
      </c>
      <c r="D120" s="4" t="s">
        <v>31</v>
      </c>
      <c r="E120" s="4">
        <v>10</v>
      </c>
      <c r="F120" s="4">
        <v>10</v>
      </c>
      <c r="G120" s="5">
        <v>149.63</v>
      </c>
      <c r="H120" s="5">
        <v>147.80000000000001</v>
      </c>
    </row>
    <row r="121" spans="1:8" ht="15.75" customHeight="1">
      <c r="A121" s="4" t="s">
        <v>87</v>
      </c>
      <c r="B121" s="4" t="s">
        <v>96</v>
      </c>
      <c r="C121" s="4" t="s">
        <v>97</v>
      </c>
      <c r="D121" s="4" t="s">
        <v>31</v>
      </c>
      <c r="E121" s="4">
        <v>520</v>
      </c>
      <c r="F121" s="4">
        <v>520</v>
      </c>
      <c r="G121" s="5">
        <v>400.77</v>
      </c>
      <c r="H121" s="5">
        <v>400.77</v>
      </c>
    </row>
    <row r="122" spans="1:8" ht="15.75" customHeight="1">
      <c r="A122" s="4" t="s">
        <v>87</v>
      </c>
      <c r="B122" s="4" t="s">
        <v>96</v>
      </c>
      <c r="C122" s="4" t="s">
        <v>98</v>
      </c>
      <c r="D122" s="4" t="s">
        <v>31</v>
      </c>
      <c r="E122" s="4">
        <v>394</v>
      </c>
      <c r="F122" s="4">
        <v>394</v>
      </c>
      <c r="G122" s="5">
        <v>235.03</v>
      </c>
      <c r="H122" s="5">
        <v>235.03</v>
      </c>
    </row>
    <row r="123" spans="1:8" ht="15.75" customHeight="1">
      <c r="A123" s="4" t="s">
        <v>87</v>
      </c>
      <c r="B123" s="4" t="s">
        <v>96</v>
      </c>
      <c r="C123" s="4" t="s">
        <v>107</v>
      </c>
      <c r="D123" s="4" t="s">
        <v>31</v>
      </c>
      <c r="E123" s="4">
        <v>1</v>
      </c>
      <c r="F123" s="4">
        <v>1</v>
      </c>
      <c r="G123" s="5">
        <v>660.97</v>
      </c>
      <c r="H123" s="5">
        <v>660.97</v>
      </c>
    </row>
    <row r="124" spans="1:8" ht="15.75" customHeight="1">
      <c r="A124" s="4" t="s">
        <v>87</v>
      </c>
      <c r="B124" s="4" t="s">
        <v>96</v>
      </c>
      <c r="C124" s="4" t="s">
        <v>99</v>
      </c>
      <c r="D124" s="4" t="s">
        <v>31</v>
      </c>
      <c r="E124" s="4">
        <v>1061</v>
      </c>
      <c r="F124" s="4">
        <v>1061</v>
      </c>
      <c r="G124" s="5">
        <v>772.41</v>
      </c>
      <c r="H124" s="5">
        <v>772.41</v>
      </c>
    </row>
    <row r="125" spans="1:8" ht="15.75" customHeight="1">
      <c r="A125" s="4" t="s">
        <v>87</v>
      </c>
      <c r="B125" s="4" t="s">
        <v>96</v>
      </c>
      <c r="C125" s="4" t="s">
        <v>108</v>
      </c>
      <c r="D125" s="4" t="s">
        <v>31</v>
      </c>
      <c r="E125" s="4">
        <v>5</v>
      </c>
      <c r="F125" s="4">
        <v>5</v>
      </c>
      <c r="G125" s="5">
        <v>121.86</v>
      </c>
      <c r="H125" s="5">
        <v>121.86</v>
      </c>
    </row>
    <row r="126" spans="1:8" ht="15.75" customHeight="1">
      <c r="A126" s="4" t="s">
        <v>87</v>
      </c>
      <c r="B126" s="4" t="s">
        <v>100</v>
      </c>
      <c r="C126" s="4" t="s">
        <v>101</v>
      </c>
      <c r="D126" s="4" t="s">
        <v>31</v>
      </c>
      <c r="E126" s="4">
        <v>9</v>
      </c>
      <c r="F126" s="4">
        <v>9</v>
      </c>
      <c r="G126" s="5">
        <v>3.34</v>
      </c>
      <c r="H126" s="5">
        <v>3.34</v>
      </c>
    </row>
    <row r="127" spans="1:8" ht="15.75" customHeight="1">
      <c r="A127" s="4" t="s">
        <v>87</v>
      </c>
      <c r="B127" s="4" t="s">
        <v>100</v>
      </c>
      <c r="C127" s="4" t="s">
        <v>102</v>
      </c>
      <c r="D127" s="4" t="s">
        <v>31</v>
      </c>
      <c r="E127" s="4">
        <v>4</v>
      </c>
      <c r="F127" s="4">
        <v>4</v>
      </c>
      <c r="G127" s="5">
        <v>698.71</v>
      </c>
      <c r="H127" s="5">
        <v>698.71</v>
      </c>
    </row>
    <row r="128" spans="1:8" ht="15.75" customHeight="1">
      <c r="A128" s="4" t="s">
        <v>87</v>
      </c>
      <c r="B128" s="4" t="s">
        <v>88</v>
      </c>
      <c r="C128" s="4" t="s">
        <v>106</v>
      </c>
      <c r="D128" s="4" t="s">
        <v>32</v>
      </c>
      <c r="E128" s="4">
        <v>2</v>
      </c>
      <c r="F128" s="4">
        <v>2</v>
      </c>
      <c r="G128" s="5">
        <v>21.2</v>
      </c>
      <c r="H128" s="5">
        <v>21.07</v>
      </c>
    </row>
    <row r="129" spans="1:8" ht="15.75" customHeight="1">
      <c r="A129" s="4" t="s">
        <v>87</v>
      </c>
      <c r="B129" s="4" t="s">
        <v>88</v>
      </c>
      <c r="C129" s="4" t="s">
        <v>89</v>
      </c>
      <c r="D129" s="4" t="s">
        <v>32</v>
      </c>
      <c r="E129" s="4">
        <v>1344</v>
      </c>
      <c r="F129" s="4">
        <v>1344</v>
      </c>
      <c r="G129" s="5">
        <v>552.75</v>
      </c>
      <c r="H129" s="5">
        <v>551.30999999999995</v>
      </c>
    </row>
    <row r="130" spans="1:8" ht="15.75" customHeight="1">
      <c r="A130" s="4" t="s">
        <v>87</v>
      </c>
      <c r="B130" s="4" t="s">
        <v>90</v>
      </c>
      <c r="C130" s="4" t="s">
        <v>91</v>
      </c>
      <c r="D130" s="4" t="s">
        <v>32</v>
      </c>
      <c r="E130" s="4">
        <v>50</v>
      </c>
      <c r="F130" s="4">
        <v>50</v>
      </c>
      <c r="G130" s="5">
        <v>1524.83</v>
      </c>
      <c r="H130" s="5">
        <v>1524.83</v>
      </c>
    </row>
    <row r="131" spans="1:8" ht="15.75" customHeight="1">
      <c r="A131" s="4" t="s">
        <v>87</v>
      </c>
      <c r="B131" s="4" t="s">
        <v>90</v>
      </c>
      <c r="C131" s="4" t="s">
        <v>92</v>
      </c>
      <c r="D131" s="4" t="s">
        <v>32</v>
      </c>
      <c r="E131" s="4">
        <v>1</v>
      </c>
      <c r="F131" s="4">
        <v>1</v>
      </c>
      <c r="G131" s="5">
        <v>39.9</v>
      </c>
      <c r="H131" s="5">
        <v>39.9</v>
      </c>
    </row>
    <row r="132" spans="1:8" ht="15.75" customHeight="1">
      <c r="A132" s="4" t="s">
        <v>87</v>
      </c>
      <c r="B132" s="4" t="s">
        <v>90</v>
      </c>
      <c r="C132" s="4" t="s">
        <v>93</v>
      </c>
      <c r="D132" s="4" t="s">
        <v>32</v>
      </c>
      <c r="E132" s="4">
        <v>17</v>
      </c>
      <c r="F132" s="4">
        <v>17</v>
      </c>
      <c r="G132" s="5">
        <v>60.05</v>
      </c>
      <c r="H132" s="5">
        <v>60.05</v>
      </c>
    </row>
    <row r="133" spans="1:8" ht="15.75" customHeight="1">
      <c r="A133" s="4" t="s">
        <v>87</v>
      </c>
      <c r="B133" s="4" t="s">
        <v>90</v>
      </c>
      <c r="C133" s="4" t="s">
        <v>94</v>
      </c>
      <c r="D133" s="4" t="s">
        <v>32</v>
      </c>
      <c r="E133" s="4">
        <v>1</v>
      </c>
      <c r="F133" s="4">
        <v>1</v>
      </c>
      <c r="G133" s="5">
        <v>23</v>
      </c>
      <c r="H133" s="5">
        <v>23</v>
      </c>
    </row>
    <row r="134" spans="1:8" ht="15.75" customHeight="1">
      <c r="A134" s="4" t="s">
        <v>87</v>
      </c>
      <c r="B134" s="4" t="s">
        <v>90</v>
      </c>
      <c r="C134" s="4" t="s">
        <v>95</v>
      </c>
      <c r="D134" s="4" t="s">
        <v>32</v>
      </c>
      <c r="E134" s="4">
        <v>1</v>
      </c>
      <c r="F134" s="4">
        <v>1</v>
      </c>
      <c r="G134" s="5">
        <v>53.22</v>
      </c>
      <c r="H134" s="5">
        <v>53.22</v>
      </c>
    </row>
    <row r="135" spans="1:8" ht="15.75" customHeight="1">
      <c r="A135" s="4" t="s">
        <v>87</v>
      </c>
      <c r="B135" s="4" t="s">
        <v>103</v>
      </c>
      <c r="C135" s="4" t="s">
        <v>104</v>
      </c>
      <c r="D135" s="4" t="s">
        <v>32</v>
      </c>
      <c r="E135" s="4">
        <v>11</v>
      </c>
      <c r="F135" s="4">
        <v>11</v>
      </c>
      <c r="G135" s="5">
        <v>164.6</v>
      </c>
      <c r="H135" s="5">
        <v>162.57</v>
      </c>
    </row>
    <row r="136" spans="1:8" ht="15.75" customHeight="1">
      <c r="A136" s="4" t="s">
        <v>87</v>
      </c>
      <c r="B136" s="4" t="s">
        <v>96</v>
      </c>
      <c r="C136" s="4" t="s">
        <v>97</v>
      </c>
      <c r="D136" s="4" t="s">
        <v>32</v>
      </c>
      <c r="E136" s="4">
        <v>1009</v>
      </c>
      <c r="F136" s="4">
        <v>1009</v>
      </c>
      <c r="G136" s="5">
        <v>777.65</v>
      </c>
      <c r="H136" s="5">
        <v>777.65</v>
      </c>
    </row>
    <row r="137" spans="1:8" ht="15.75" customHeight="1">
      <c r="A137" s="4" t="s">
        <v>87</v>
      </c>
      <c r="B137" s="4" t="s">
        <v>96</v>
      </c>
      <c r="C137" s="4" t="s">
        <v>98</v>
      </c>
      <c r="D137" s="4" t="s">
        <v>32</v>
      </c>
      <c r="E137" s="4">
        <v>758</v>
      </c>
      <c r="F137" s="4">
        <v>758</v>
      </c>
      <c r="G137" s="5">
        <v>452.16</v>
      </c>
      <c r="H137" s="5">
        <v>452.16</v>
      </c>
    </row>
    <row r="138" spans="1:8" ht="15.75" customHeight="1">
      <c r="A138" s="4" t="s">
        <v>87</v>
      </c>
      <c r="B138" s="4" t="s">
        <v>96</v>
      </c>
      <c r="C138" s="4" t="s">
        <v>107</v>
      </c>
      <c r="D138" s="4" t="s">
        <v>32</v>
      </c>
      <c r="E138" s="4">
        <v>2</v>
      </c>
      <c r="F138" s="4">
        <v>2</v>
      </c>
      <c r="G138" s="5">
        <v>1524.64</v>
      </c>
      <c r="H138" s="5">
        <v>1524.64</v>
      </c>
    </row>
    <row r="139" spans="1:8" ht="15.75" customHeight="1">
      <c r="A139" s="4" t="s">
        <v>87</v>
      </c>
      <c r="B139" s="4" t="s">
        <v>96</v>
      </c>
      <c r="C139" s="4" t="s">
        <v>99</v>
      </c>
      <c r="D139" s="4" t="s">
        <v>32</v>
      </c>
      <c r="E139" s="4">
        <v>2300</v>
      </c>
      <c r="F139" s="4">
        <v>2300</v>
      </c>
      <c r="G139" s="5">
        <v>1674.4</v>
      </c>
      <c r="H139" s="5">
        <v>1674.4</v>
      </c>
    </row>
    <row r="140" spans="1:8" ht="15.75" customHeight="1">
      <c r="A140" s="4" t="s">
        <v>87</v>
      </c>
      <c r="B140" s="4" t="s">
        <v>96</v>
      </c>
      <c r="C140" s="4" t="s">
        <v>108</v>
      </c>
      <c r="D140" s="4" t="s">
        <v>32</v>
      </c>
      <c r="E140" s="4">
        <v>10</v>
      </c>
      <c r="F140" s="4">
        <v>10</v>
      </c>
      <c r="G140" s="5">
        <v>243.71</v>
      </c>
      <c r="H140" s="5">
        <v>243.71</v>
      </c>
    </row>
    <row r="141" spans="1:8" ht="15.75" customHeight="1">
      <c r="A141" s="4" t="s">
        <v>87</v>
      </c>
      <c r="B141" s="4" t="s">
        <v>100</v>
      </c>
      <c r="C141" s="4" t="s">
        <v>101</v>
      </c>
      <c r="D141" s="4" t="s">
        <v>32</v>
      </c>
      <c r="E141" s="4">
        <v>33</v>
      </c>
      <c r="F141" s="4">
        <v>33</v>
      </c>
      <c r="G141" s="5">
        <v>12.26</v>
      </c>
      <c r="H141" s="5">
        <v>12.26</v>
      </c>
    </row>
    <row r="142" spans="1:8" ht="15.75" customHeight="1">
      <c r="A142" s="4" t="s">
        <v>87</v>
      </c>
      <c r="B142" s="4" t="s">
        <v>100</v>
      </c>
      <c r="C142" s="4" t="s">
        <v>102</v>
      </c>
      <c r="D142" s="4" t="s">
        <v>32</v>
      </c>
      <c r="E142" s="4">
        <v>1</v>
      </c>
      <c r="F142" s="4">
        <v>1</v>
      </c>
      <c r="G142" s="5">
        <v>174.68</v>
      </c>
      <c r="H142" s="5">
        <v>174.68</v>
      </c>
    </row>
    <row r="143" spans="1:8" ht="15.75" customHeight="1">
      <c r="A143" s="4" t="s">
        <v>87</v>
      </c>
      <c r="B143" s="4" t="s">
        <v>88</v>
      </c>
      <c r="C143" s="4" t="s">
        <v>106</v>
      </c>
      <c r="D143" s="4" t="s">
        <v>33</v>
      </c>
      <c r="E143" s="4">
        <v>2</v>
      </c>
      <c r="F143" s="4">
        <v>2</v>
      </c>
      <c r="G143" s="5">
        <v>21.2</v>
      </c>
      <c r="H143" s="5">
        <v>21.07</v>
      </c>
    </row>
    <row r="144" spans="1:8" ht="15.75" customHeight="1">
      <c r="A144" s="4" t="s">
        <v>87</v>
      </c>
      <c r="B144" s="4" t="s">
        <v>88</v>
      </c>
      <c r="C144" s="4" t="s">
        <v>89</v>
      </c>
      <c r="D144" s="4" t="s">
        <v>33</v>
      </c>
      <c r="E144" s="4">
        <v>2067</v>
      </c>
      <c r="F144" s="4">
        <v>2067</v>
      </c>
      <c r="G144" s="5">
        <v>850.1</v>
      </c>
      <c r="H144" s="5">
        <v>847.89</v>
      </c>
    </row>
    <row r="145" spans="1:8" ht="15.75" customHeight="1">
      <c r="A145" s="4" t="s">
        <v>87</v>
      </c>
      <c r="B145" s="4" t="s">
        <v>90</v>
      </c>
      <c r="C145" s="4" t="s">
        <v>91</v>
      </c>
      <c r="D145" s="4" t="s">
        <v>33</v>
      </c>
      <c r="E145" s="4">
        <v>84</v>
      </c>
      <c r="F145" s="4">
        <v>84</v>
      </c>
      <c r="G145" s="5">
        <v>2792.16</v>
      </c>
      <c r="H145" s="11">
        <v>2792.15</v>
      </c>
    </row>
    <row r="146" spans="1:8" ht="15.75" customHeight="1">
      <c r="A146" s="4" t="s">
        <v>87</v>
      </c>
      <c r="B146" s="4" t="s">
        <v>90</v>
      </c>
      <c r="C146" s="4" t="s">
        <v>93</v>
      </c>
      <c r="D146" s="4" t="s">
        <v>33</v>
      </c>
      <c r="E146" s="4">
        <v>48</v>
      </c>
      <c r="F146" s="4">
        <v>48</v>
      </c>
      <c r="G146" s="5">
        <v>154.5</v>
      </c>
      <c r="H146" s="5">
        <v>154.5</v>
      </c>
    </row>
    <row r="147" spans="1:8" ht="15.75" customHeight="1">
      <c r="A147" s="4" t="s">
        <v>87</v>
      </c>
      <c r="B147" s="4" t="s">
        <v>90</v>
      </c>
      <c r="C147" s="4" t="s">
        <v>94</v>
      </c>
      <c r="D147" s="4" t="s">
        <v>33</v>
      </c>
      <c r="E147" s="4">
        <v>5</v>
      </c>
      <c r="F147" s="4">
        <v>5</v>
      </c>
      <c r="G147" s="5">
        <v>394.96</v>
      </c>
      <c r="H147" s="5">
        <v>394.96</v>
      </c>
    </row>
    <row r="148" spans="1:8" ht="15.75" customHeight="1">
      <c r="A148" s="4" t="s">
        <v>87</v>
      </c>
      <c r="B148" s="4" t="s">
        <v>103</v>
      </c>
      <c r="C148" s="4" t="s">
        <v>104</v>
      </c>
      <c r="D148" s="4" t="s">
        <v>33</v>
      </c>
      <c r="E148" s="4">
        <v>230</v>
      </c>
      <c r="F148" s="4">
        <v>230</v>
      </c>
      <c r="G148" s="5">
        <v>3441.57</v>
      </c>
      <c r="H148" s="5">
        <v>3399.29</v>
      </c>
    </row>
    <row r="149" spans="1:8" ht="15.75" customHeight="1">
      <c r="A149" s="4" t="s">
        <v>87</v>
      </c>
      <c r="B149" s="4" t="s">
        <v>96</v>
      </c>
      <c r="C149" s="4" t="s">
        <v>97</v>
      </c>
      <c r="D149" s="4" t="s">
        <v>33</v>
      </c>
      <c r="E149" s="4">
        <v>1078</v>
      </c>
      <c r="F149" s="4">
        <v>1078</v>
      </c>
      <c r="G149" s="5">
        <v>830.83</v>
      </c>
      <c r="H149" s="5">
        <v>830.83</v>
      </c>
    </row>
    <row r="150" spans="1:8" ht="15.75" customHeight="1">
      <c r="A150" s="4" t="s">
        <v>87</v>
      </c>
      <c r="B150" s="4" t="s">
        <v>96</v>
      </c>
      <c r="C150" s="4" t="s">
        <v>98</v>
      </c>
      <c r="D150" s="4" t="s">
        <v>33</v>
      </c>
      <c r="E150" s="4">
        <v>692</v>
      </c>
      <c r="F150" s="4">
        <v>692</v>
      </c>
      <c r="G150" s="5">
        <v>412.79</v>
      </c>
      <c r="H150" s="5">
        <v>412.79</v>
      </c>
    </row>
    <row r="151" spans="1:8" ht="15.75" customHeight="1">
      <c r="A151" s="4" t="s">
        <v>87</v>
      </c>
      <c r="B151" s="4" t="s">
        <v>96</v>
      </c>
      <c r="C151" s="4" t="s">
        <v>107</v>
      </c>
      <c r="D151" s="4" t="s">
        <v>33</v>
      </c>
      <c r="E151" s="4">
        <v>2</v>
      </c>
      <c r="F151" s="4">
        <v>2</v>
      </c>
      <c r="G151" s="5">
        <v>1069.0899999999999</v>
      </c>
      <c r="H151" s="11">
        <v>1069.08</v>
      </c>
    </row>
    <row r="152" spans="1:8" ht="15.75" customHeight="1">
      <c r="A152" s="4" t="s">
        <v>87</v>
      </c>
      <c r="B152" s="4" t="s">
        <v>96</v>
      </c>
      <c r="C152" s="4" t="s">
        <v>99</v>
      </c>
      <c r="D152" s="4" t="s">
        <v>33</v>
      </c>
      <c r="E152" s="4">
        <v>1843</v>
      </c>
      <c r="F152" s="4">
        <v>1843</v>
      </c>
      <c r="G152" s="5">
        <v>1341.7</v>
      </c>
      <c r="H152" s="5">
        <v>1341.7</v>
      </c>
    </row>
    <row r="153" spans="1:8" ht="15.75" customHeight="1">
      <c r="A153" s="4" t="s">
        <v>87</v>
      </c>
      <c r="B153" s="4" t="s">
        <v>96</v>
      </c>
      <c r="C153" s="4" t="s">
        <v>108</v>
      </c>
      <c r="D153" s="4" t="s">
        <v>33</v>
      </c>
      <c r="E153" s="4">
        <v>10</v>
      </c>
      <c r="F153" s="4">
        <v>10</v>
      </c>
      <c r="G153" s="5">
        <v>243.71</v>
      </c>
      <c r="H153" s="5">
        <v>243.71</v>
      </c>
    </row>
    <row r="154" spans="1:8" ht="15.75" customHeight="1">
      <c r="A154" s="4" t="s">
        <v>87</v>
      </c>
      <c r="B154" s="4" t="s">
        <v>100</v>
      </c>
      <c r="C154" s="4" t="s">
        <v>101</v>
      </c>
      <c r="D154" s="4" t="s">
        <v>33</v>
      </c>
      <c r="E154" s="4">
        <v>52</v>
      </c>
      <c r="F154" s="4">
        <v>52</v>
      </c>
      <c r="G154" s="5">
        <v>19.32</v>
      </c>
      <c r="H154" s="5">
        <v>19.32</v>
      </c>
    </row>
    <row r="155" spans="1:8" ht="15.75" customHeight="1">
      <c r="A155" s="4" t="s">
        <v>87</v>
      </c>
      <c r="B155" s="4" t="s">
        <v>100</v>
      </c>
      <c r="C155" s="4" t="s">
        <v>111</v>
      </c>
      <c r="D155" s="4" t="s">
        <v>33</v>
      </c>
      <c r="E155" s="4">
        <v>12</v>
      </c>
      <c r="F155" s="4">
        <v>12</v>
      </c>
      <c r="G155" s="5">
        <v>551.09</v>
      </c>
      <c r="H155" s="5">
        <v>551.09</v>
      </c>
    </row>
    <row r="156" spans="1:8" ht="15.75" customHeight="1">
      <c r="A156" s="4" t="s">
        <v>87</v>
      </c>
      <c r="B156" s="4" t="s">
        <v>88</v>
      </c>
      <c r="C156" s="4" t="s">
        <v>106</v>
      </c>
      <c r="D156" s="4" t="s">
        <v>34</v>
      </c>
      <c r="E156" s="4">
        <v>1</v>
      </c>
      <c r="F156" s="4">
        <v>1</v>
      </c>
      <c r="G156" s="5">
        <v>10.6</v>
      </c>
      <c r="H156" s="5">
        <v>10.54</v>
      </c>
    </row>
    <row r="157" spans="1:8" ht="15.75" customHeight="1">
      <c r="A157" s="4" t="s">
        <v>87</v>
      </c>
      <c r="B157" s="4" t="s">
        <v>88</v>
      </c>
      <c r="C157" s="4" t="s">
        <v>89</v>
      </c>
      <c r="D157" s="4" t="s">
        <v>34</v>
      </c>
      <c r="E157" s="4">
        <v>567</v>
      </c>
      <c r="F157" s="4">
        <v>567</v>
      </c>
      <c r="G157" s="5">
        <v>233.19</v>
      </c>
      <c r="H157" s="5">
        <v>232.58</v>
      </c>
    </row>
    <row r="158" spans="1:8" ht="15.75" customHeight="1">
      <c r="A158" s="4" t="s">
        <v>87</v>
      </c>
      <c r="B158" s="4" t="s">
        <v>90</v>
      </c>
      <c r="C158" s="4" t="s">
        <v>91</v>
      </c>
      <c r="D158" s="4" t="s">
        <v>34</v>
      </c>
      <c r="E158" s="4">
        <v>44</v>
      </c>
      <c r="F158" s="4">
        <v>44</v>
      </c>
      <c r="G158" s="5">
        <v>1901.6</v>
      </c>
      <c r="H158" s="5">
        <v>1901.6</v>
      </c>
    </row>
    <row r="159" spans="1:8" ht="15.75" customHeight="1">
      <c r="A159" s="4" t="s">
        <v>87</v>
      </c>
      <c r="B159" s="4" t="s">
        <v>90</v>
      </c>
      <c r="C159" s="4" t="s">
        <v>93</v>
      </c>
      <c r="D159" s="4" t="s">
        <v>34</v>
      </c>
      <c r="E159" s="4">
        <v>30</v>
      </c>
      <c r="F159" s="4">
        <v>30</v>
      </c>
      <c r="G159" s="5">
        <v>91.21</v>
      </c>
      <c r="H159" s="5">
        <v>91.21</v>
      </c>
    </row>
    <row r="160" spans="1:8" ht="15.75" customHeight="1">
      <c r="A160" s="4" t="s">
        <v>87</v>
      </c>
      <c r="B160" s="4" t="s">
        <v>90</v>
      </c>
      <c r="C160" s="4" t="s">
        <v>94</v>
      </c>
      <c r="D160" s="4" t="s">
        <v>34</v>
      </c>
      <c r="E160" s="4">
        <v>1</v>
      </c>
      <c r="F160" s="4">
        <v>1</v>
      </c>
      <c r="G160" s="5">
        <v>257.16000000000003</v>
      </c>
      <c r="H160" s="5">
        <v>257.16000000000003</v>
      </c>
    </row>
    <row r="161" spans="1:8" ht="15.75" customHeight="1">
      <c r="A161" s="4" t="s">
        <v>87</v>
      </c>
      <c r="B161" s="4" t="s">
        <v>90</v>
      </c>
      <c r="C161" s="4" t="s">
        <v>95</v>
      </c>
      <c r="D161" s="4" t="s">
        <v>34</v>
      </c>
      <c r="E161" s="4">
        <v>2</v>
      </c>
      <c r="F161" s="4">
        <v>2</v>
      </c>
      <c r="G161" s="5">
        <v>113.76</v>
      </c>
      <c r="H161" s="5">
        <v>113.76</v>
      </c>
    </row>
    <row r="162" spans="1:8" ht="15.75" customHeight="1">
      <c r="A162" s="4" t="s">
        <v>87</v>
      </c>
      <c r="B162" s="4" t="s">
        <v>103</v>
      </c>
      <c r="C162" s="4" t="s">
        <v>104</v>
      </c>
      <c r="D162" s="4" t="s">
        <v>34</v>
      </c>
      <c r="E162" s="4">
        <v>13</v>
      </c>
      <c r="F162" s="4">
        <v>13</v>
      </c>
      <c r="G162" s="5">
        <v>194.52</v>
      </c>
      <c r="H162" s="5">
        <v>192.13</v>
      </c>
    </row>
    <row r="163" spans="1:8" ht="15.75" customHeight="1">
      <c r="A163" s="4" t="s">
        <v>87</v>
      </c>
      <c r="B163" s="4" t="s">
        <v>96</v>
      </c>
      <c r="C163" s="4" t="s">
        <v>97</v>
      </c>
      <c r="D163" s="4" t="s">
        <v>34</v>
      </c>
      <c r="E163" s="4">
        <v>187</v>
      </c>
      <c r="F163" s="4">
        <v>187</v>
      </c>
      <c r="G163" s="5">
        <v>144.12</v>
      </c>
      <c r="H163" s="5">
        <v>144.12</v>
      </c>
    </row>
    <row r="164" spans="1:8" ht="15.75" customHeight="1">
      <c r="A164" s="4" t="s">
        <v>87</v>
      </c>
      <c r="B164" s="4" t="s">
        <v>96</v>
      </c>
      <c r="C164" s="4" t="s">
        <v>98</v>
      </c>
      <c r="D164" s="4" t="s">
        <v>34</v>
      </c>
      <c r="E164" s="4">
        <v>157</v>
      </c>
      <c r="F164" s="4">
        <v>157</v>
      </c>
      <c r="G164" s="5">
        <v>93.65</v>
      </c>
      <c r="H164" s="5">
        <v>93.65</v>
      </c>
    </row>
    <row r="165" spans="1:8" ht="15.75" customHeight="1">
      <c r="A165" s="4" t="s">
        <v>87</v>
      </c>
      <c r="B165" s="4" t="s">
        <v>96</v>
      </c>
      <c r="C165" s="4" t="s">
        <v>107</v>
      </c>
      <c r="D165" s="4" t="s">
        <v>34</v>
      </c>
      <c r="E165" s="4">
        <v>1</v>
      </c>
      <c r="F165" s="4">
        <v>1</v>
      </c>
      <c r="G165" s="5">
        <v>367.83</v>
      </c>
      <c r="H165" s="5">
        <v>367.83</v>
      </c>
    </row>
    <row r="166" spans="1:8" ht="15.75" customHeight="1">
      <c r="A166" s="4" t="s">
        <v>87</v>
      </c>
      <c r="B166" s="4" t="s">
        <v>96</v>
      </c>
      <c r="C166" s="4" t="s">
        <v>99</v>
      </c>
      <c r="D166" s="4" t="s">
        <v>34</v>
      </c>
      <c r="E166" s="4">
        <v>8</v>
      </c>
      <c r="F166" s="4">
        <v>8</v>
      </c>
      <c r="G166" s="5">
        <v>5.82</v>
      </c>
      <c r="H166" s="5">
        <v>5.82</v>
      </c>
    </row>
    <row r="167" spans="1:8" ht="15.75" customHeight="1">
      <c r="A167" s="4" t="s">
        <v>87</v>
      </c>
      <c r="B167" s="4" t="s">
        <v>96</v>
      </c>
      <c r="C167" s="4" t="s">
        <v>108</v>
      </c>
      <c r="D167" s="4" t="s">
        <v>34</v>
      </c>
      <c r="E167" s="4">
        <v>4</v>
      </c>
      <c r="F167" s="4">
        <v>4</v>
      </c>
      <c r="G167" s="5">
        <v>121.86</v>
      </c>
      <c r="H167" s="5">
        <v>121.86</v>
      </c>
    </row>
    <row r="168" spans="1:8" ht="15.75" customHeight="1">
      <c r="A168" s="4" t="s">
        <v>87</v>
      </c>
      <c r="B168" s="4" t="s">
        <v>100</v>
      </c>
      <c r="C168" s="4" t="s">
        <v>101</v>
      </c>
      <c r="D168" s="4" t="s">
        <v>34</v>
      </c>
      <c r="E168" s="4">
        <v>45</v>
      </c>
      <c r="F168" s="4">
        <v>45</v>
      </c>
      <c r="G168" s="5">
        <v>16.72</v>
      </c>
      <c r="H168" s="5">
        <v>16.72</v>
      </c>
    </row>
    <row r="169" spans="1:8" ht="15.75" customHeight="1">
      <c r="A169" s="4" t="s">
        <v>87</v>
      </c>
      <c r="B169" s="4" t="s">
        <v>100</v>
      </c>
      <c r="C169" s="4" t="s">
        <v>102</v>
      </c>
      <c r="D169" s="4" t="s">
        <v>34</v>
      </c>
      <c r="E169" s="4">
        <v>4</v>
      </c>
      <c r="F169" s="4">
        <v>4</v>
      </c>
      <c r="G169" s="5">
        <v>698.71</v>
      </c>
      <c r="H169" s="5">
        <v>698.71</v>
      </c>
    </row>
    <row r="170" spans="1:8" ht="15.75" customHeight="1">
      <c r="A170" s="4" t="s">
        <v>87</v>
      </c>
      <c r="B170" s="4" t="s">
        <v>100</v>
      </c>
      <c r="C170" s="4" t="s">
        <v>111</v>
      </c>
      <c r="D170" s="4" t="s">
        <v>34</v>
      </c>
      <c r="E170" s="4">
        <v>2</v>
      </c>
      <c r="F170" s="4">
        <v>2</v>
      </c>
      <c r="G170" s="5">
        <v>91.85</v>
      </c>
      <c r="H170" s="5">
        <v>91.85</v>
      </c>
    </row>
    <row r="171" spans="1:8" ht="15.75" customHeight="1">
      <c r="A171" s="4" t="s">
        <v>87</v>
      </c>
      <c r="B171" s="4" t="s">
        <v>100</v>
      </c>
      <c r="C171" s="4" t="s">
        <v>105</v>
      </c>
      <c r="D171" s="4" t="s">
        <v>34</v>
      </c>
      <c r="E171" s="4">
        <v>1</v>
      </c>
      <c r="F171" s="4">
        <v>1</v>
      </c>
      <c r="G171" s="5">
        <v>107.8</v>
      </c>
      <c r="H171" s="5">
        <v>107.8</v>
      </c>
    </row>
    <row r="172" spans="1:8" ht="15.75" customHeight="1">
      <c r="A172" s="4" t="s">
        <v>87</v>
      </c>
      <c r="B172" s="4" t="s">
        <v>88</v>
      </c>
      <c r="C172" s="4" t="s">
        <v>106</v>
      </c>
      <c r="D172" s="4" t="s">
        <v>35</v>
      </c>
      <c r="E172" s="4">
        <v>1</v>
      </c>
      <c r="F172" s="4">
        <v>1</v>
      </c>
      <c r="G172" s="5">
        <v>10.6</v>
      </c>
      <c r="H172" s="5">
        <v>10.54</v>
      </c>
    </row>
    <row r="173" spans="1:8" ht="15.75" customHeight="1">
      <c r="A173" s="4" t="s">
        <v>87</v>
      </c>
      <c r="B173" s="4" t="s">
        <v>88</v>
      </c>
      <c r="C173" s="4" t="s">
        <v>89</v>
      </c>
      <c r="D173" s="4" t="s">
        <v>35</v>
      </c>
      <c r="E173" s="4">
        <v>406</v>
      </c>
      <c r="F173" s="4">
        <v>406</v>
      </c>
      <c r="G173" s="5">
        <v>166.98</v>
      </c>
      <c r="H173" s="5">
        <v>166.54</v>
      </c>
    </row>
    <row r="174" spans="1:8" ht="15.75" customHeight="1">
      <c r="A174" s="4" t="s">
        <v>87</v>
      </c>
      <c r="B174" s="4" t="s">
        <v>90</v>
      </c>
      <c r="C174" s="4" t="s">
        <v>91</v>
      </c>
      <c r="D174" s="4" t="s">
        <v>35</v>
      </c>
      <c r="E174" s="4">
        <v>72</v>
      </c>
      <c r="F174" s="4">
        <v>72</v>
      </c>
      <c r="G174" s="5">
        <v>1448.35</v>
      </c>
      <c r="H174" s="5">
        <v>1448.35</v>
      </c>
    </row>
    <row r="175" spans="1:8" ht="15.75" customHeight="1">
      <c r="A175" s="4" t="s">
        <v>87</v>
      </c>
      <c r="B175" s="4" t="s">
        <v>90</v>
      </c>
      <c r="C175" s="4" t="s">
        <v>92</v>
      </c>
      <c r="D175" s="4" t="s">
        <v>35</v>
      </c>
      <c r="E175" s="4">
        <v>4</v>
      </c>
      <c r="F175" s="4">
        <v>4</v>
      </c>
      <c r="G175" s="5">
        <v>298.91000000000003</v>
      </c>
      <c r="H175" s="11">
        <v>298.89999999999998</v>
      </c>
    </row>
    <row r="176" spans="1:8" ht="15.75" customHeight="1">
      <c r="A176" s="4" t="s">
        <v>87</v>
      </c>
      <c r="B176" s="4" t="s">
        <v>90</v>
      </c>
      <c r="C176" s="4" t="s">
        <v>93</v>
      </c>
      <c r="D176" s="4" t="s">
        <v>35</v>
      </c>
      <c r="E176" s="4">
        <v>60</v>
      </c>
      <c r="F176" s="4">
        <v>60</v>
      </c>
      <c r="G176" s="5">
        <v>150.52000000000001</v>
      </c>
      <c r="H176" s="5">
        <v>150.52000000000001</v>
      </c>
    </row>
    <row r="177" spans="1:8" ht="15.75" customHeight="1">
      <c r="A177" s="4" t="s">
        <v>87</v>
      </c>
      <c r="B177" s="4" t="s">
        <v>90</v>
      </c>
      <c r="C177" s="4" t="s">
        <v>95</v>
      </c>
      <c r="D177" s="4" t="s">
        <v>35</v>
      </c>
      <c r="E177" s="4">
        <v>15</v>
      </c>
      <c r="F177" s="4">
        <v>15</v>
      </c>
      <c r="G177" s="5">
        <v>816.84</v>
      </c>
      <c r="H177" s="5">
        <v>816.84</v>
      </c>
    </row>
    <row r="178" spans="1:8" ht="15.75" customHeight="1">
      <c r="A178" s="4" t="s">
        <v>87</v>
      </c>
      <c r="B178" s="4" t="s">
        <v>103</v>
      </c>
      <c r="C178" s="4" t="s">
        <v>104</v>
      </c>
      <c r="D178" s="4" t="s">
        <v>35</v>
      </c>
      <c r="E178" s="4">
        <v>13</v>
      </c>
      <c r="F178" s="4">
        <v>13</v>
      </c>
      <c r="G178" s="5">
        <v>194.52</v>
      </c>
      <c r="H178" s="5">
        <v>192.13</v>
      </c>
    </row>
    <row r="179" spans="1:8" ht="15.75" customHeight="1">
      <c r="A179" s="4" t="s">
        <v>87</v>
      </c>
      <c r="B179" s="4" t="s">
        <v>103</v>
      </c>
      <c r="C179" s="4" t="s">
        <v>114</v>
      </c>
      <c r="D179" s="8" t="s">
        <v>43</v>
      </c>
      <c r="E179" s="4">
        <v>1</v>
      </c>
      <c r="F179" s="4">
        <v>1</v>
      </c>
      <c r="G179" s="5">
        <v>6797.41</v>
      </c>
      <c r="H179" s="11">
        <v>5272.46</v>
      </c>
    </row>
    <row r="180" spans="1:8" ht="15.75" customHeight="1">
      <c r="A180" s="4" t="s">
        <v>87</v>
      </c>
      <c r="B180" s="4" t="s">
        <v>96</v>
      </c>
      <c r="C180" s="4" t="s">
        <v>97</v>
      </c>
      <c r="D180" s="4" t="s">
        <v>35</v>
      </c>
      <c r="E180" s="4">
        <v>73</v>
      </c>
      <c r="F180" s="4">
        <v>73</v>
      </c>
      <c r="G180" s="5">
        <v>56.26</v>
      </c>
      <c r="H180" s="5">
        <v>56.26</v>
      </c>
    </row>
    <row r="181" spans="1:8" ht="15.75" customHeight="1">
      <c r="A181" s="4" t="s">
        <v>87</v>
      </c>
      <c r="B181" s="4" t="s">
        <v>96</v>
      </c>
      <c r="C181" s="4" t="s">
        <v>98</v>
      </c>
      <c r="D181" s="4" t="s">
        <v>35</v>
      </c>
      <c r="E181" s="4">
        <v>363</v>
      </c>
      <c r="F181" s="4">
        <v>363</v>
      </c>
      <c r="G181" s="5">
        <v>216.54</v>
      </c>
      <c r="H181" s="5">
        <v>216.54</v>
      </c>
    </row>
    <row r="182" spans="1:8" ht="15.75" customHeight="1">
      <c r="A182" s="4" t="s">
        <v>87</v>
      </c>
      <c r="B182" s="4" t="s">
        <v>109</v>
      </c>
      <c r="C182" s="4" t="s">
        <v>115</v>
      </c>
      <c r="D182" s="4" t="s">
        <v>35</v>
      </c>
      <c r="E182" s="4">
        <v>1</v>
      </c>
      <c r="F182" s="4">
        <v>1</v>
      </c>
      <c r="G182" s="5">
        <v>1836.75</v>
      </c>
      <c r="H182" s="11">
        <v>1836.74</v>
      </c>
    </row>
    <row r="183" spans="1:8" ht="15.75" customHeight="1">
      <c r="A183" s="4" t="s">
        <v>87</v>
      </c>
      <c r="B183" s="4" t="s">
        <v>109</v>
      </c>
      <c r="C183" s="4" t="s">
        <v>116</v>
      </c>
      <c r="D183" s="4" t="s">
        <v>35</v>
      </c>
      <c r="E183" s="4">
        <v>0.3</v>
      </c>
      <c r="F183" s="4">
        <v>0.3</v>
      </c>
      <c r="G183" s="5">
        <v>299.85000000000002</v>
      </c>
      <c r="H183" s="5">
        <v>299.85000000000002</v>
      </c>
    </row>
    <row r="184" spans="1:8" ht="15.75" customHeight="1">
      <c r="A184" s="4" t="s">
        <v>87</v>
      </c>
      <c r="B184" s="4" t="s">
        <v>109</v>
      </c>
      <c r="C184" s="4" t="s">
        <v>117</v>
      </c>
      <c r="D184" s="4" t="s">
        <v>35</v>
      </c>
      <c r="E184" s="4">
        <v>1</v>
      </c>
      <c r="F184" s="4">
        <v>1</v>
      </c>
      <c r="G184" s="5">
        <v>1313.43</v>
      </c>
      <c r="H184" s="5">
        <v>1313.43</v>
      </c>
    </row>
    <row r="185" spans="1:8" ht="15.75" customHeight="1">
      <c r="A185" s="4" t="s">
        <v>87</v>
      </c>
      <c r="B185" s="4" t="s">
        <v>100</v>
      </c>
      <c r="C185" s="4" t="s">
        <v>118</v>
      </c>
      <c r="D185" s="4" t="s">
        <v>35</v>
      </c>
      <c r="E185" s="4">
        <v>47</v>
      </c>
      <c r="F185" s="4">
        <v>47</v>
      </c>
      <c r="G185" s="5">
        <v>50</v>
      </c>
      <c r="H185" s="5">
        <v>50</v>
      </c>
    </row>
    <row r="186" spans="1:8" ht="15.75" customHeight="1">
      <c r="A186" s="4" t="s">
        <v>87</v>
      </c>
      <c r="B186" s="4" t="s">
        <v>100</v>
      </c>
      <c r="C186" s="4" t="s">
        <v>101</v>
      </c>
      <c r="D186" s="4" t="s">
        <v>35</v>
      </c>
      <c r="E186" s="4">
        <v>220</v>
      </c>
      <c r="F186" s="4">
        <v>220</v>
      </c>
      <c r="G186" s="5">
        <v>81.739999999999995</v>
      </c>
      <c r="H186" s="5">
        <v>81.739999999999995</v>
      </c>
    </row>
    <row r="187" spans="1:8" ht="15.75" customHeight="1">
      <c r="A187" s="4" t="s">
        <v>87</v>
      </c>
      <c r="B187" s="4" t="s">
        <v>100</v>
      </c>
      <c r="C187" s="4" t="s">
        <v>102</v>
      </c>
      <c r="D187" s="4" t="s">
        <v>35</v>
      </c>
      <c r="E187" s="4">
        <v>22</v>
      </c>
      <c r="F187" s="4">
        <v>22</v>
      </c>
      <c r="G187" s="5">
        <v>3842.89</v>
      </c>
      <c r="H187" s="5">
        <v>3842.89</v>
      </c>
    </row>
    <row r="188" spans="1:8" ht="15.75" customHeight="1">
      <c r="A188" s="4" t="s">
        <v>87</v>
      </c>
      <c r="B188" s="4" t="s">
        <v>100</v>
      </c>
      <c r="C188" s="4" t="s">
        <v>105</v>
      </c>
      <c r="D188" s="4" t="s">
        <v>35</v>
      </c>
      <c r="E188" s="4">
        <v>5</v>
      </c>
      <c r="F188" s="4">
        <v>5</v>
      </c>
      <c r="G188" s="5">
        <v>538.99</v>
      </c>
      <c r="H188" s="5">
        <v>538.99</v>
      </c>
    </row>
    <row r="189" spans="1:8" ht="15.75" customHeight="1">
      <c r="A189" s="4" t="s">
        <v>87</v>
      </c>
      <c r="B189" s="4" t="s">
        <v>88</v>
      </c>
      <c r="C189" s="4" t="s">
        <v>106</v>
      </c>
      <c r="D189" s="4" t="s">
        <v>36</v>
      </c>
      <c r="E189" s="4">
        <v>1</v>
      </c>
      <c r="F189" s="4">
        <v>1</v>
      </c>
      <c r="G189" s="5">
        <v>10.6</v>
      </c>
      <c r="H189" s="5">
        <v>10.54</v>
      </c>
    </row>
    <row r="190" spans="1:8" ht="15.75" customHeight="1">
      <c r="A190" s="4" t="s">
        <v>87</v>
      </c>
      <c r="B190" s="4" t="s">
        <v>88</v>
      </c>
      <c r="C190" s="4" t="s">
        <v>89</v>
      </c>
      <c r="D190" s="4" t="s">
        <v>36</v>
      </c>
      <c r="E190" s="4">
        <v>508</v>
      </c>
      <c r="F190" s="4">
        <v>508</v>
      </c>
      <c r="G190" s="5">
        <v>208.93</v>
      </c>
      <c r="H190" s="5">
        <v>208.38</v>
      </c>
    </row>
    <row r="191" spans="1:8" ht="15.75" customHeight="1">
      <c r="A191" s="4" t="s">
        <v>87</v>
      </c>
      <c r="B191" s="4" t="s">
        <v>90</v>
      </c>
      <c r="C191" s="4" t="s">
        <v>91</v>
      </c>
      <c r="D191" s="4" t="s">
        <v>36</v>
      </c>
      <c r="E191" s="4">
        <v>7</v>
      </c>
      <c r="F191" s="4">
        <v>7</v>
      </c>
      <c r="G191" s="5">
        <v>120</v>
      </c>
      <c r="H191" s="5">
        <v>120</v>
      </c>
    </row>
    <row r="192" spans="1:8" ht="15.75" customHeight="1">
      <c r="A192" s="4" t="s">
        <v>87</v>
      </c>
      <c r="B192" s="4" t="s">
        <v>90</v>
      </c>
      <c r="C192" s="4" t="s">
        <v>93</v>
      </c>
      <c r="D192" s="4" t="s">
        <v>36</v>
      </c>
      <c r="E192" s="4">
        <v>4</v>
      </c>
      <c r="F192" s="4">
        <v>4</v>
      </c>
      <c r="G192" s="5">
        <v>6.25</v>
      </c>
      <c r="H192" s="5">
        <v>6.25</v>
      </c>
    </row>
    <row r="193" spans="1:8" ht="15.75" customHeight="1">
      <c r="A193" s="4" t="s">
        <v>87</v>
      </c>
      <c r="B193" s="4" t="s">
        <v>90</v>
      </c>
      <c r="C193" s="4" t="s">
        <v>94</v>
      </c>
      <c r="D193" s="4" t="s">
        <v>36</v>
      </c>
      <c r="E193" s="4">
        <v>1</v>
      </c>
      <c r="F193" s="4">
        <v>1</v>
      </c>
      <c r="G193" s="5">
        <v>40</v>
      </c>
      <c r="H193" s="5">
        <v>40</v>
      </c>
    </row>
    <row r="194" spans="1:8" ht="15.75" customHeight="1">
      <c r="A194" s="4" t="s">
        <v>87</v>
      </c>
      <c r="B194" s="4" t="s">
        <v>103</v>
      </c>
      <c r="C194" s="4" t="s">
        <v>104</v>
      </c>
      <c r="D194" s="4" t="s">
        <v>36</v>
      </c>
      <c r="E194" s="4">
        <v>4</v>
      </c>
      <c r="F194" s="4">
        <v>4</v>
      </c>
      <c r="G194" s="5">
        <v>59.85</v>
      </c>
      <c r="H194" s="5">
        <v>59.12</v>
      </c>
    </row>
    <row r="195" spans="1:8" ht="15.75" customHeight="1">
      <c r="A195" s="4" t="s">
        <v>87</v>
      </c>
      <c r="B195" s="4" t="s">
        <v>96</v>
      </c>
      <c r="C195" s="4" t="s">
        <v>97</v>
      </c>
      <c r="D195" s="4" t="s">
        <v>36</v>
      </c>
      <c r="E195" s="4">
        <v>409</v>
      </c>
      <c r="F195" s="4">
        <v>409</v>
      </c>
      <c r="G195" s="5">
        <v>315.22000000000003</v>
      </c>
      <c r="H195" s="5">
        <v>315.22000000000003</v>
      </c>
    </row>
    <row r="196" spans="1:8" ht="15.75" customHeight="1">
      <c r="A196" s="4" t="s">
        <v>87</v>
      </c>
      <c r="B196" s="4" t="s">
        <v>96</v>
      </c>
      <c r="C196" s="4" t="s">
        <v>98</v>
      </c>
      <c r="D196" s="4" t="s">
        <v>36</v>
      </c>
      <c r="E196" s="4">
        <v>623</v>
      </c>
      <c r="F196" s="4">
        <v>623</v>
      </c>
      <c r="G196" s="5">
        <v>371.63</v>
      </c>
      <c r="H196" s="5">
        <v>371.63</v>
      </c>
    </row>
    <row r="197" spans="1:8" ht="15.75" customHeight="1">
      <c r="A197" s="4" t="s">
        <v>87</v>
      </c>
      <c r="B197" s="4" t="s">
        <v>96</v>
      </c>
      <c r="C197" s="4" t="s">
        <v>107</v>
      </c>
      <c r="D197" s="4" t="s">
        <v>36</v>
      </c>
      <c r="E197" s="4">
        <v>1</v>
      </c>
      <c r="F197" s="4">
        <v>1</v>
      </c>
      <c r="G197" s="5">
        <v>692.88</v>
      </c>
      <c r="H197" s="5">
        <v>692.88</v>
      </c>
    </row>
    <row r="198" spans="1:8" ht="15.75" customHeight="1">
      <c r="A198" s="4" t="s">
        <v>87</v>
      </c>
      <c r="B198" s="4" t="s">
        <v>96</v>
      </c>
      <c r="C198" s="4" t="s">
        <v>99</v>
      </c>
      <c r="D198" s="4" t="s">
        <v>36</v>
      </c>
      <c r="E198" s="4">
        <v>677</v>
      </c>
      <c r="F198" s="4">
        <v>677</v>
      </c>
      <c r="G198" s="5">
        <v>492.85</v>
      </c>
      <c r="H198" s="5">
        <v>492.85</v>
      </c>
    </row>
    <row r="199" spans="1:8" ht="15.75" customHeight="1">
      <c r="A199" s="4" t="s">
        <v>87</v>
      </c>
      <c r="B199" s="4" t="s">
        <v>96</v>
      </c>
      <c r="C199" s="4" t="s">
        <v>108</v>
      </c>
      <c r="D199" s="4" t="s">
        <v>36</v>
      </c>
      <c r="E199" s="4">
        <v>5</v>
      </c>
      <c r="F199" s="4">
        <v>5</v>
      </c>
      <c r="G199" s="5">
        <v>121.86</v>
      </c>
      <c r="H199" s="5">
        <v>121.86</v>
      </c>
    </row>
    <row r="200" spans="1:8" ht="15.75" customHeight="1">
      <c r="A200" s="4" t="s">
        <v>87</v>
      </c>
      <c r="B200" s="4" t="s">
        <v>119</v>
      </c>
      <c r="C200" s="4" t="s">
        <v>120</v>
      </c>
      <c r="D200" s="4" t="s">
        <v>36</v>
      </c>
      <c r="E200" s="4">
        <v>46</v>
      </c>
      <c r="F200" s="4">
        <v>45.46</v>
      </c>
      <c r="G200" s="5">
        <v>1850</v>
      </c>
      <c r="H200" s="5">
        <v>1850</v>
      </c>
    </row>
    <row r="201" spans="1:8" ht="15.75" customHeight="1">
      <c r="A201" s="4" t="s">
        <v>87</v>
      </c>
      <c r="B201" s="4" t="s">
        <v>100</v>
      </c>
      <c r="C201" s="4" t="s">
        <v>101</v>
      </c>
      <c r="D201" s="4" t="s">
        <v>36</v>
      </c>
      <c r="E201" s="4">
        <v>55</v>
      </c>
      <c r="F201" s="4">
        <v>55</v>
      </c>
      <c r="G201" s="5">
        <v>20.440000000000001</v>
      </c>
      <c r="H201" s="5">
        <v>20.440000000000001</v>
      </c>
    </row>
    <row r="202" spans="1:8" ht="15.75" customHeight="1">
      <c r="A202" s="4" t="s">
        <v>87</v>
      </c>
      <c r="B202" s="4" t="s">
        <v>100</v>
      </c>
      <c r="C202" s="4" t="s">
        <v>102</v>
      </c>
      <c r="D202" s="4" t="s">
        <v>36</v>
      </c>
      <c r="E202" s="4">
        <v>3</v>
      </c>
      <c r="F202" s="4">
        <v>3</v>
      </c>
      <c r="G202" s="5">
        <v>524.03</v>
      </c>
      <c r="H202" s="5">
        <v>524.03</v>
      </c>
    </row>
    <row r="203" spans="1:8" ht="15.75" customHeight="1">
      <c r="A203" s="4" t="s">
        <v>87</v>
      </c>
      <c r="B203" s="4" t="s">
        <v>100</v>
      </c>
      <c r="C203" s="4" t="s">
        <v>105</v>
      </c>
      <c r="D203" s="4" t="s">
        <v>36</v>
      </c>
      <c r="E203" s="4">
        <v>1</v>
      </c>
      <c r="F203" s="4">
        <v>1</v>
      </c>
      <c r="G203" s="5">
        <v>107.8</v>
      </c>
      <c r="H203" s="5">
        <v>107.8</v>
      </c>
    </row>
    <row r="204" spans="1:8" ht="15.75" customHeight="1">
      <c r="A204" s="4" t="s">
        <v>87</v>
      </c>
      <c r="B204" s="4" t="s">
        <v>88</v>
      </c>
      <c r="C204" s="4" t="s">
        <v>106</v>
      </c>
      <c r="D204" s="4" t="s">
        <v>37</v>
      </c>
      <c r="E204" s="4">
        <v>1</v>
      </c>
      <c r="F204" s="4">
        <v>1</v>
      </c>
      <c r="G204" s="5">
        <v>10.6</v>
      </c>
      <c r="H204" s="5">
        <v>10.54</v>
      </c>
    </row>
    <row r="205" spans="1:8" ht="15.75" customHeight="1">
      <c r="A205" s="4" t="s">
        <v>87</v>
      </c>
      <c r="B205" s="4" t="s">
        <v>88</v>
      </c>
      <c r="C205" s="4" t="s">
        <v>89</v>
      </c>
      <c r="D205" s="4" t="s">
        <v>37</v>
      </c>
      <c r="E205" s="4">
        <v>216</v>
      </c>
      <c r="F205" s="4">
        <v>216</v>
      </c>
      <c r="G205" s="5">
        <v>88.83</v>
      </c>
      <c r="H205" s="5">
        <v>88.6</v>
      </c>
    </row>
    <row r="206" spans="1:8" ht="15.75" customHeight="1">
      <c r="A206" s="4" t="s">
        <v>87</v>
      </c>
      <c r="B206" s="4" t="s">
        <v>90</v>
      </c>
      <c r="C206" s="4" t="s">
        <v>91</v>
      </c>
      <c r="D206" s="4" t="s">
        <v>37</v>
      </c>
      <c r="E206" s="4">
        <v>23</v>
      </c>
      <c r="F206" s="4">
        <v>23</v>
      </c>
      <c r="G206" s="5">
        <v>510.97</v>
      </c>
      <c r="H206" s="5">
        <v>510.97</v>
      </c>
    </row>
    <row r="207" spans="1:8" ht="15.75" customHeight="1">
      <c r="A207" s="4" t="s">
        <v>87</v>
      </c>
      <c r="B207" s="4" t="s">
        <v>90</v>
      </c>
      <c r="C207" s="4" t="s">
        <v>92</v>
      </c>
      <c r="D207" s="4" t="s">
        <v>37</v>
      </c>
      <c r="E207" s="4">
        <v>1</v>
      </c>
      <c r="F207" s="4">
        <v>1</v>
      </c>
      <c r="G207" s="5">
        <v>134</v>
      </c>
      <c r="H207" s="11">
        <v>133.99</v>
      </c>
    </row>
    <row r="208" spans="1:8" ht="15.75" customHeight="1">
      <c r="A208" s="4" t="s">
        <v>87</v>
      </c>
      <c r="B208" s="4" t="s">
        <v>90</v>
      </c>
      <c r="C208" s="4" t="s">
        <v>93</v>
      </c>
      <c r="D208" s="4" t="s">
        <v>37</v>
      </c>
      <c r="E208" s="4">
        <v>11</v>
      </c>
      <c r="F208" s="4">
        <v>11</v>
      </c>
      <c r="G208" s="5">
        <v>39.4</v>
      </c>
      <c r="H208" s="5">
        <v>39.4</v>
      </c>
    </row>
    <row r="209" spans="1:8" ht="15.75" customHeight="1">
      <c r="A209" s="4" t="s">
        <v>87</v>
      </c>
      <c r="B209" s="4" t="s">
        <v>90</v>
      </c>
      <c r="C209" s="4" t="s">
        <v>95</v>
      </c>
      <c r="D209" s="4" t="s">
        <v>37</v>
      </c>
      <c r="E209" s="4">
        <v>1</v>
      </c>
      <c r="F209" s="4">
        <v>1</v>
      </c>
      <c r="G209" s="5">
        <v>56.22</v>
      </c>
      <c r="H209" s="5">
        <v>56.22</v>
      </c>
    </row>
    <row r="210" spans="1:8" ht="15.75" customHeight="1">
      <c r="A210" s="4" t="s">
        <v>87</v>
      </c>
      <c r="B210" s="4" t="s">
        <v>103</v>
      </c>
      <c r="C210" s="4" t="s">
        <v>104</v>
      </c>
      <c r="D210" s="4" t="s">
        <v>37</v>
      </c>
      <c r="E210" s="4">
        <v>9</v>
      </c>
      <c r="F210" s="4">
        <v>9</v>
      </c>
      <c r="G210" s="5">
        <v>134.66999999999999</v>
      </c>
      <c r="H210" s="5">
        <v>133.02000000000001</v>
      </c>
    </row>
    <row r="211" spans="1:8" ht="15.75" customHeight="1">
      <c r="A211" s="4" t="s">
        <v>87</v>
      </c>
      <c r="B211" s="4" t="s">
        <v>96</v>
      </c>
      <c r="C211" s="4" t="s">
        <v>97</v>
      </c>
      <c r="D211" s="4" t="s">
        <v>37</v>
      </c>
      <c r="E211" s="4">
        <v>89</v>
      </c>
      <c r="F211" s="4">
        <v>89</v>
      </c>
      <c r="G211" s="5">
        <v>68.59</v>
      </c>
      <c r="H211" s="5">
        <v>68.59</v>
      </c>
    </row>
    <row r="212" spans="1:8" ht="15.75" customHeight="1">
      <c r="A212" s="4" t="s">
        <v>87</v>
      </c>
      <c r="B212" s="4" t="s">
        <v>96</v>
      </c>
      <c r="C212" s="4" t="s">
        <v>98</v>
      </c>
      <c r="D212" s="4" t="s">
        <v>37</v>
      </c>
      <c r="E212" s="4">
        <v>141</v>
      </c>
      <c r="F212" s="4">
        <v>141</v>
      </c>
      <c r="G212" s="5">
        <v>84.11</v>
      </c>
      <c r="H212" s="5">
        <v>84.11</v>
      </c>
    </row>
    <row r="213" spans="1:8" ht="15.75" customHeight="1">
      <c r="A213" s="4" t="s">
        <v>87</v>
      </c>
      <c r="B213" s="4" t="s">
        <v>96</v>
      </c>
      <c r="C213" s="4" t="s">
        <v>99</v>
      </c>
      <c r="D213" s="4" t="s">
        <v>37</v>
      </c>
      <c r="E213" s="4">
        <v>163</v>
      </c>
      <c r="F213" s="4">
        <v>163</v>
      </c>
      <c r="G213" s="5">
        <v>118.66</v>
      </c>
      <c r="H213" s="5">
        <v>118.66</v>
      </c>
    </row>
    <row r="214" spans="1:8" ht="15.75" customHeight="1">
      <c r="A214" s="4" t="s">
        <v>87</v>
      </c>
      <c r="B214" s="4" t="s">
        <v>100</v>
      </c>
      <c r="C214" s="4" t="s">
        <v>101</v>
      </c>
      <c r="D214" s="4" t="s">
        <v>37</v>
      </c>
      <c r="E214" s="4">
        <v>15</v>
      </c>
      <c r="F214" s="4">
        <v>15</v>
      </c>
      <c r="G214" s="5">
        <v>5.57</v>
      </c>
      <c r="H214" s="5">
        <v>5.57</v>
      </c>
    </row>
    <row r="215" spans="1:8" ht="15.75" customHeight="1">
      <c r="A215" s="4" t="s">
        <v>87</v>
      </c>
      <c r="B215" s="4" t="s">
        <v>100</v>
      </c>
      <c r="C215" s="4" t="s">
        <v>102</v>
      </c>
      <c r="D215" s="4" t="s">
        <v>37</v>
      </c>
      <c r="E215" s="4">
        <v>2</v>
      </c>
      <c r="F215" s="4">
        <v>2</v>
      </c>
      <c r="G215" s="5">
        <v>349.35</v>
      </c>
      <c r="H215" s="5">
        <v>349.35</v>
      </c>
    </row>
    <row r="216" spans="1:8" ht="15.75" customHeight="1">
      <c r="A216" s="4" t="s">
        <v>87</v>
      </c>
      <c r="B216" s="4" t="s">
        <v>100</v>
      </c>
      <c r="C216" s="4" t="s">
        <v>111</v>
      </c>
      <c r="D216" s="4" t="s">
        <v>37</v>
      </c>
      <c r="E216" s="4">
        <v>1</v>
      </c>
      <c r="F216" s="4">
        <v>1</v>
      </c>
      <c r="G216" s="5">
        <v>45.92</v>
      </c>
      <c r="H216" s="5">
        <v>45.92</v>
      </c>
    </row>
    <row r="217" spans="1:8" ht="15.75" customHeight="1">
      <c r="A217" s="4" t="s">
        <v>87</v>
      </c>
      <c r="B217" s="4" t="s">
        <v>88</v>
      </c>
      <c r="C217" s="4" t="s">
        <v>89</v>
      </c>
      <c r="D217" s="4" t="s">
        <v>38</v>
      </c>
      <c r="E217" s="4">
        <v>1045</v>
      </c>
      <c r="F217" s="4">
        <v>1045</v>
      </c>
      <c r="G217" s="5">
        <v>429.78</v>
      </c>
      <c r="H217" s="5">
        <v>428.66</v>
      </c>
    </row>
    <row r="218" spans="1:8" ht="15.75" customHeight="1">
      <c r="A218" s="4" t="s">
        <v>87</v>
      </c>
      <c r="B218" s="4" t="s">
        <v>90</v>
      </c>
      <c r="C218" s="4" t="s">
        <v>91</v>
      </c>
      <c r="D218" s="4" t="s">
        <v>38</v>
      </c>
      <c r="E218" s="4">
        <v>25</v>
      </c>
      <c r="F218" s="4">
        <v>25</v>
      </c>
      <c r="G218" s="5">
        <v>541.48</v>
      </c>
      <c r="H218" s="5">
        <v>541.48</v>
      </c>
    </row>
    <row r="219" spans="1:8" ht="15.75" customHeight="1">
      <c r="A219" s="4" t="s">
        <v>87</v>
      </c>
      <c r="B219" s="4" t="s">
        <v>90</v>
      </c>
      <c r="C219" s="4" t="s">
        <v>92</v>
      </c>
      <c r="D219" s="4" t="s">
        <v>38</v>
      </c>
      <c r="E219" s="4">
        <v>2</v>
      </c>
      <c r="F219" s="4">
        <v>2</v>
      </c>
      <c r="G219" s="5">
        <v>164.16</v>
      </c>
      <c r="H219" s="11">
        <v>164.15</v>
      </c>
    </row>
    <row r="220" spans="1:8" ht="15.75" customHeight="1">
      <c r="A220" s="4" t="s">
        <v>87</v>
      </c>
      <c r="B220" s="4" t="s">
        <v>90</v>
      </c>
      <c r="C220" s="4" t="s">
        <v>93</v>
      </c>
      <c r="D220" s="4" t="s">
        <v>38</v>
      </c>
      <c r="E220" s="4">
        <v>11</v>
      </c>
      <c r="F220" s="4">
        <v>11</v>
      </c>
      <c r="G220" s="5">
        <v>30.7</v>
      </c>
      <c r="H220" s="5">
        <v>30.7</v>
      </c>
    </row>
    <row r="221" spans="1:8" ht="15.75" customHeight="1">
      <c r="A221" s="4" t="s">
        <v>87</v>
      </c>
      <c r="B221" s="4" t="s">
        <v>90</v>
      </c>
      <c r="C221" s="4" t="s">
        <v>94</v>
      </c>
      <c r="D221" s="4" t="s">
        <v>38</v>
      </c>
      <c r="E221" s="4">
        <v>1</v>
      </c>
      <c r="F221" s="4">
        <v>1</v>
      </c>
      <c r="G221" s="5">
        <v>28</v>
      </c>
      <c r="H221" s="5">
        <v>28</v>
      </c>
    </row>
    <row r="222" spans="1:8" ht="15.75" customHeight="1">
      <c r="A222" s="4" t="s">
        <v>87</v>
      </c>
      <c r="B222" s="4" t="s">
        <v>103</v>
      </c>
      <c r="C222" s="4" t="s">
        <v>104</v>
      </c>
      <c r="D222" s="4" t="s">
        <v>38</v>
      </c>
      <c r="E222" s="4">
        <v>8</v>
      </c>
      <c r="F222" s="4">
        <v>8</v>
      </c>
      <c r="G222" s="5">
        <v>119.71</v>
      </c>
      <c r="H222" s="5">
        <v>118.24</v>
      </c>
    </row>
    <row r="223" spans="1:8" ht="15.75" customHeight="1">
      <c r="A223" s="4" t="s">
        <v>87</v>
      </c>
      <c r="B223" s="4" t="s">
        <v>96</v>
      </c>
      <c r="C223" s="4" t="s">
        <v>97</v>
      </c>
      <c r="D223" s="4" t="s">
        <v>38</v>
      </c>
      <c r="E223" s="4">
        <v>67</v>
      </c>
      <c r="F223" s="4">
        <v>67</v>
      </c>
      <c r="G223" s="5">
        <v>51.64</v>
      </c>
      <c r="H223" s="5">
        <v>51.64</v>
      </c>
    </row>
    <row r="224" spans="1:8" ht="15.75" customHeight="1">
      <c r="A224" s="4" t="s">
        <v>87</v>
      </c>
      <c r="B224" s="4" t="s">
        <v>96</v>
      </c>
      <c r="C224" s="4" t="s">
        <v>98</v>
      </c>
      <c r="D224" s="4" t="s">
        <v>38</v>
      </c>
      <c r="E224" s="4">
        <v>592</v>
      </c>
      <c r="F224" s="4">
        <v>592</v>
      </c>
      <c r="G224" s="5">
        <v>353.14</v>
      </c>
      <c r="H224" s="5">
        <v>353.14</v>
      </c>
    </row>
    <row r="225" spans="1:8" ht="15.75" customHeight="1">
      <c r="A225" s="4" t="s">
        <v>87</v>
      </c>
      <c r="B225" s="4" t="s">
        <v>100</v>
      </c>
      <c r="C225" s="4" t="s">
        <v>101</v>
      </c>
      <c r="D225" s="4" t="s">
        <v>38</v>
      </c>
      <c r="E225" s="4">
        <v>38</v>
      </c>
      <c r="F225" s="4">
        <v>38</v>
      </c>
      <c r="G225" s="5">
        <v>14.12</v>
      </c>
      <c r="H225" s="5">
        <v>14.12</v>
      </c>
    </row>
    <row r="226" spans="1:8" ht="15.75" customHeight="1">
      <c r="A226" s="4" t="s">
        <v>87</v>
      </c>
      <c r="B226" s="4" t="s">
        <v>100</v>
      </c>
      <c r="C226" s="4" t="s">
        <v>102</v>
      </c>
      <c r="D226" s="4" t="s">
        <v>38</v>
      </c>
      <c r="E226" s="4">
        <v>1</v>
      </c>
      <c r="F226" s="4">
        <v>1</v>
      </c>
      <c r="G226" s="5">
        <v>174.68</v>
      </c>
      <c r="H226" s="5">
        <v>174.68</v>
      </c>
    </row>
    <row r="227" spans="1:8" ht="15.75" customHeight="1">
      <c r="A227" s="4" t="s">
        <v>87</v>
      </c>
      <c r="B227" s="4" t="s">
        <v>88</v>
      </c>
      <c r="C227" s="4" t="s">
        <v>106</v>
      </c>
      <c r="D227" s="4" t="s">
        <v>39</v>
      </c>
      <c r="E227" s="4">
        <v>1</v>
      </c>
      <c r="F227" s="4">
        <v>1</v>
      </c>
      <c r="G227" s="5">
        <v>10.6</v>
      </c>
      <c r="H227" s="5">
        <v>10.54</v>
      </c>
    </row>
    <row r="228" spans="1:8" ht="15.75" customHeight="1">
      <c r="A228" s="4" t="s">
        <v>87</v>
      </c>
      <c r="B228" s="4" t="s">
        <v>88</v>
      </c>
      <c r="C228" s="4" t="s">
        <v>89</v>
      </c>
      <c r="D228" s="4" t="s">
        <v>39</v>
      </c>
      <c r="E228" s="4">
        <v>195</v>
      </c>
      <c r="F228" s="4">
        <v>195</v>
      </c>
      <c r="G228" s="5">
        <v>80.2</v>
      </c>
      <c r="H228" s="5">
        <v>79.989999999999995</v>
      </c>
    </row>
    <row r="229" spans="1:8" ht="15.75" customHeight="1">
      <c r="A229" s="4" t="s">
        <v>87</v>
      </c>
      <c r="B229" s="4" t="s">
        <v>90</v>
      </c>
      <c r="C229" s="4" t="s">
        <v>91</v>
      </c>
      <c r="D229" s="4" t="s">
        <v>39</v>
      </c>
      <c r="E229" s="4">
        <v>24</v>
      </c>
      <c r="F229" s="4">
        <v>24</v>
      </c>
      <c r="G229" s="5">
        <v>566.20000000000005</v>
      </c>
      <c r="H229" s="5">
        <v>566.20000000000005</v>
      </c>
    </row>
    <row r="230" spans="1:8" ht="15.75" customHeight="1">
      <c r="A230" s="4" t="s">
        <v>87</v>
      </c>
      <c r="B230" s="4" t="s">
        <v>90</v>
      </c>
      <c r="C230" s="4" t="s">
        <v>92</v>
      </c>
      <c r="D230" s="4" t="s">
        <v>39</v>
      </c>
      <c r="E230" s="4">
        <v>1</v>
      </c>
      <c r="F230" s="4">
        <v>1</v>
      </c>
      <c r="G230" s="5">
        <v>120.65</v>
      </c>
      <c r="H230" s="5">
        <v>120.65</v>
      </c>
    </row>
    <row r="231" spans="1:8" ht="15.75" customHeight="1">
      <c r="A231" s="4" t="s">
        <v>87</v>
      </c>
      <c r="B231" s="4" t="s">
        <v>90</v>
      </c>
      <c r="C231" s="4" t="s">
        <v>93</v>
      </c>
      <c r="D231" s="4" t="s">
        <v>39</v>
      </c>
      <c r="E231" s="4">
        <v>9</v>
      </c>
      <c r="F231" s="4">
        <v>9</v>
      </c>
      <c r="G231" s="5">
        <v>24.16</v>
      </c>
      <c r="H231" s="5">
        <v>24.16</v>
      </c>
    </row>
    <row r="232" spans="1:8" ht="15.75" customHeight="1">
      <c r="A232" s="4" t="s">
        <v>87</v>
      </c>
      <c r="B232" s="4" t="s">
        <v>90</v>
      </c>
      <c r="C232" s="4" t="s">
        <v>94</v>
      </c>
      <c r="D232" s="4" t="s">
        <v>39</v>
      </c>
      <c r="E232" s="4">
        <v>2</v>
      </c>
      <c r="F232" s="4">
        <v>2</v>
      </c>
      <c r="G232" s="5">
        <v>46</v>
      </c>
      <c r="H232" s="5">
        <v>46</v>
      </c>
    </row>
    <row r="233" spans="1:8" ht="15.75" customHeight="1">
      <c r="A233" s="4" t="s">
        <v>87</v>
      </c>
      <c r="B233" s="4" t="s">
        <v>90</v>
      </c>
      <c r="C233" s="4" t="s">
        <v>95</v>
      </c>
      <c r="D233" s="4" t="s">
        <v>39</v>
      </c>
      <c r="E233" s="4">
        <v>6</v>
      </c>
      <c r="F233" s="4">
        <v>6</v>
      </c>
      <c r="G233" s="5">
        <v>337.26</v>
      </c>
      <c r="H233" s="5">
        <v>337.26</v>
      </c>
    </row>
    <row r="234" spans="1:8" ht="15.75" customHeight="1">
      <c r="A234" s="4" t="s">
        <v>87</v>
      </c>
      <c r="B234" s="4" t="s">
        <v>103</v>
      </c>
      <c r="C234" s="4" t="s">
        <v>104</v>
      </c>
      <c r="D234" s="4" t="s">
        <v>39</v>
      </c>
      <c r="E234" s="4">
        <v>59</v>
      </c>
      <c r="F234" s="4">
        <v>59</v>
      </c>
      <c r="G234" s="5">
        <v>882.84</v>
      </c>
      <c r="H234" s="5">
        <v>871.99</v>
      </c>
    </row>
    <row r="235" spans="1:8" ht="15.75" customHeight="1">
      <c r="A235" s="4" t="s">
        <v>87</v>
      </c>
      <c r="B235" s="4" t="s">
        <v>96</v>
      </c>
      <c r="C235" s="4" t="s">
        <v>97</v>
      </c>
      <c r="D235" s="4" t="s">
        <v>39</v>
      </c>
      <c r="E235" s="4">
        <v>48</v>
      </c>
      <c r="F235" s="4">
        <v>48</v>
      </c>
      <c r="G235" s="5">
        <v>36.99</v>
      </c>
      <c r="H235" s="5">
        <v>36.99</v>
      </c>
    </row>
    <row r="236" spans="1:8" ht="15.75" customHeight="1">
      <c r="A236" s="4" t="s">
        <v>87</v>
      </c>
      <c r="B236" s="4" t="s">
        <v>96</v>
      </c>
      <c r="C236" s="4" t="s">
        <v>98</v>
      </c>
      <c r="D236" s="4" t="s">
        <v>39</v>
      </c>
      <c r="E236" s="4">
        <v>90</v>
      </c>
      <c r="F236" s="4">
        <v>90</v>
      </c>
      <c r="G236" s="5">
        <v>53.69</v>
      </c>
      <c r="H236" s="5">
        <v>53.69</v>
      </c>
    </row>
    <row r="237" spans="1:8" ht="15.75" customHeight="1">
      <c r="A237" s="4" t="s">
        <v>87</v>
      </c>
      <c r="B237" s="4" t="s">
        <v>96</v>
      </c>
      <c r="C237" s="4" t="s">
        <v>99</v>
      </c>
      <c r="D237" s="4" t="s">
        <v>39</v>
      </c>
      <c r="E237" s="4">
        <v>122</v>
      </c>
      <c r="F237" s="4">
        <v>122</v>
      </c>
      <c r="G237" s="5">
        <v>88.82</v>
      </c>
      <c r="H237" s="5">
        <v>88.82</v>
      </c>
    </row>
    <row r="238" spans="1:8" ht="15.75" customHeight="1">
      <c r="A238" s="4" t="s">
        <v>87</v>
      </c>
      <c r="B238" s="4" t="s">
        <v>109</v>
      </c>
      <c r="C238" s="4" t="s">
        <v>110</v>
      </c>
      <c r="D238" s="4" t="s">
        <v>39</v>
      </c>
      <c r="E238" s="4">
        <v>4</v>
      </c>
      <c r="F238" s="4">
        <v>4</v>
      </c>
      <c r="G238" s="5">
        <v>173.63</v>
      </c>
      <c r="H238" s="5">
        <v>173.63</v>
      </c>
    </row>
    <row r="239" spans="1:8" ht="15.75" customHeight="1">
      <c r="A239" s="4" t="s">
        <v>87</v>
      </c>
      <c r="B239" s="4" t="s">
        <v>100</v>
      </c>
      <c r="C239" s="4" t="s">
        <v>101</v>
      </c>
      <c r="D239" s="4" t="s">
        <v>39</v>
      </c>
      <c r="E239" s="4">
        <v>128</v>
      </c>
      <c r="F239" s="4">
        <v>128</v>
      </c>
      <c r="G239" s="5">
        <v>47.56</v>
      </c>
      <c r="H239" s="5">
        <v>47.56</v>
      </c>
    </row>
    <row r="240" spans="1:8" ht="15.75" customHeight="1">
      <c r="A240" s="4" t="s">
        <v>87</v>
      </c>
      <c r="B240" s="4" t="s">
        <v>100</v>
      </c>
      <c r="C240" s="4" t="s">
        <v>102</v>
      </c>
      <c r="D240" s="4" t="s">
        <v>39</v>
      </c>
      <c r="E240" s="4">
        <v>16</v>
      </c>
      <c r="F240" s="4">
        <v>16</v>
      </c>
      <c r="G240" s="5">
        <v>2794.83</v>
      </c>
      <c r="H240" s="5">
        <v>2794.83</v>
      </c>
    </row>
    <row r="241" spans="1:8" ht="15.75" customHeight="1">
      <c r="A241" s="4" t="s">
        <v>87</v>
      </c>
      <c r="B241" s="4" t="s">
        <v>100</v>
      </c>
      <c r="C241" s="4" t="s">
        <v>111</v>
      </c>
      <c r="D241" s="4" t="s">
        <v>39</v>
      </c>
      <c r="E241" s="4">
        <v>37</v>
      </c>
      <c r="F241" s="4">
        <v>37</v>
      </c>
      <c r="G241" s="5">
        <v>1699.19</v>
      </c>
      <c r="H241" s="5">
        <v>1699.19</v>
      </c>
    </row>
    <row r="242" spans="1:8" ht="15.75" customHeight="1">
      <c r="A242" s="4" t="s">
        <v>87</v>
      </c>
      <c r="B242" s="4" t="s">
        <v>100</v>
      </c>
      <c r="C242" s="4" t="s">
        <v>105</v>
      </c>
      <c r="D242" s="4" t="s">
        <v>39</v>
      </c>
      <c r="E242" s="4">
        <v>19</v>
      </c>
      <c r="F242" s="4">
        <v>19</v>
      </c>
      <c r="G242" s="5">
        <v>2048.1799999999998</v>
      </c>
      <c r="H242" s="11">
        <v>2048.17</v>
      </c>
    </row>
    <row r="243" spans="1:8" ht="15.75" customHeight="1">
      <c r="A243" s="4" t="s">
        <v>87</v>
      </c>
      <c r="B243" s="4" t="s">
        <v>100</v>
      </c>
      <c r="C243" s="4" t="s">
        <v>112</v>
      </c>
      <c r="D243" s="4" t="s">
        <v>39</v>
      </c>
      <c r="E243" s="4">
        <v>5</v>
      </c>
      <c r="F243" s="4">
        <v>5</v>
      </c>
      <c r="G243" s="5">
        <v>89.96</v>
      </c>
      <c r="H243" s="5">
        <v>89.96</v>
      </c>
    </row>
    <row r="244" spans="1:8" ht="15.75" customHeight="1">
      <c r="A244" s="4" t="s">
        <v>87</v>
      </c>
      <c r="B244" s="4" t="s">
        <v>88</v>
      </c>
      <c r="C244" s="4" t="s">
        <v>106</v>
      </c>
      <c r="D244" s="4" t="s">
        <v>40</v>
      </c>
      <c r="E244" s="4">
        <v>1</v>
      </c>
      <c r="F244" s="4">
        <v>1</v>
      </c>
      <c r="G244" s="5">
        <v>10.6</v>
      </c>
      <c r="H244" s="5">
        <v>10.54</v>
      </c>
    </row>
    <row r="245" spans="1:8" ht="15.75" customHeight="1">
      <c r="A245" s="4" t="s">
        <v>87</v>
      </c>
      <c r="B245" s="4" t="s">
        <v>88</v>
      </c>
      <c r="C245" s="4" t="s">
        <v>89</v>
      </c>
      <c r="D245" s="4" t="s">
        <v>40</v>
      </c>
      <c r="E245" s="4">
        <v>1861</v>
      </c>
      <c r="F245" s="4">
        <v>1861</v>
      </c>
      <c r="G245" s="5">
        <v>765.37</v>
      </c>
      <c r="H245" s="11">
        <v>763.38</v>
      </c>
    </row>
    <row r="246" spans="1:8" ht="15.75" customHeight="1">
      <c r="A246" s="4" t="s">
        <v>87</v>
      </c>
      <c r="B246" s="4" t="s">
        <v>90</v>
      </c>
      <c r="C246" s="4" t="s">
        <v>91</v>
      </c>
      <c r="D246" s="4" t="s">
        <v>40</v>
      </c>
      <c r="E246" s="4">
        <v>43</v>
      </c>
      <c r="F246" s="4">
        <v>43</v>
      </c>
      <c r="G246" s="5">
        <v>1804.59</v>
      </c>
      <c r="H246" s="5">
        <v>1804.59</v>
      </c>
    </row>
    <row r="247" spans="1:8" ht="15.75" customHeight="1">
      <c r="A247" s="4" t="s">
        <v>87</v>
      </c>
      <c r="B247" s="4" t="s">
        <v>90</v>
      </c>
      <c r="C247" s="4" t="s">
        <v>93</v>
      </c>
      <c r="D247" s="4" t="s">
        <v>40</v>
      </c>
      <c r="E247" s="4">
        <v>11</v>
      </c>
      <c r="F247" s="4">
        <v>11</v>
      </c>
      <c r="G247" s="5">
        <v>38</v>
      </c>
      <c r="H247" s="5">
        <v>38</v>
      </c>
    </row>
    <row r="248" spans="1:8" ht="15.75" customHeight="1">
      <c r="A248" s="4" t="s">
        <v>87</v>
      </c>
      <c r="B248" s="4" t="s">
        <v>90</v>
      </c>
      <c r="C248" s="4" t="s">
        <v>94</v>
      </c>
      <c r="D248" s="4" t="s">
        <v>40</v>
      </c>
      <c r="E248" s="4">
        <v>2</v>
      </c>
      <c r="F248" s="4">
        <v>2</v>
      </c>
      <c r="G248" s="5">
        <v>33.61</v>
      </c>
      <c r="H248" s="5">
        <v>33.61</v>
      </c>
    </row>
    <row r="249" spans="1:8" ht="15.75" customHeight="1">
      <c r="A249" s="4" t="s">
        <v>87</v>
      </c>
      <c r="B249" s="4" t="s">
        <v>103</v>
      </c>
      <c r="C249" s="4" t="s">
        <v>104</v>
      </c>
      <c r="D249" s="4" t="s">
        <v>40</v>
      </c>
      <c r="E249" s="4">
        <v>20</v>
      </c>
      <c r="F249" s="4">
        <v>20</v>
      </c>
      <c r="G249" s="5">
        <v>299.27</v>
      </c>
      <c r="H249" s="5">
        <v>295.58999999999997</v>
      </c>
    </row>
    <row r="250" spans="1:8" ht="15.75" customHeight="1">
      <c r="A250" s="4" t="s">
        <v>87</v>
      </c>
      <c r="B250" s="4" t="s">
        <v>96</v>
      </c>
      <c r="C250" s="4" t="s">
        <v>97</v>
      </c>
      <c r="D250" s="4" t="s">
        <v>40</v>
      </c>
      <c r="E250" s="4">
        <v>867</v>
      </c>
      <c r="F250" s="4">
        <v>867</v>
      </c>
      <c r="G250" s="5">
        <v>668.21</v>
      </c>
      <c r="H250" s="5">
        <v>668.21</v>
      </c>
    </row>
    <row r="251" spans="1:8" ht="15.75" customHeight="1">
      <c r="A251" s="4" t="s">
        <v>87</v>
      </c>
      <c r="B251" s="4" t="s">
        <v>96</v>
      </c>
      <c r="C251" s="4" t="s">
        <v>98</v>
      </c>
      <c r="D251" s="4" t="s">
        <v>40</v>
      </c>
      <c r="E251" s="4">
        <v>709</v>
      </c>
      <c r="F251" s="4">
        <v>709</v>
      </c>
      <c r="G251" s="5">
        <v>422.93</v>
      </c>
      <c r="H251" s="5">
        <v>422.93</v>
      </c>
    </row>
    <row r="252" spans="1:8" ht="15.75" customHeight="1">
      <c r="A252" s="4" t="s">
        <v>87</v>
      </c>
      <c r="B252" s="4" t="s">
        <v>96</v>
      </c>
      <c r="C252" s="4" t="s">
        <v>107</v>
      </c>
      <c r="D252" s="4" t="s">
        <v>40</v>
      </c>
      <c r="E252" s="4">
        <v>2</v>
      </c>
      <c r="F252" s="4">
        <v>2</v>
      </c>
      <c r="G252" s="5">
        <v>1423.64</v>
      </c>
      <c r="H252" s="5">
        <v>1423.64</v>
      </c>
    </row>
    <row r="253" spans="1:8" ht="15.75" customHeight="1">
      <c r="A253" s="4" t="s">
        <v>87</v>
      </c>
      <c r="B253" s="4" t="s">
        <v>96</v>
      </c>
      <c r="C253" s="4" t="s">
        <v>99</v>
      </c>
      <c r="D253" s="4" t="s">
        <v>40</v>
      </c>
      <c r="E253" s="4">
        <v>483</v>
      </c>
      <c r="F253" s="4">
        <v>483</v>
      </c>
      <c r="G253" s="5">
        <v>351.62</v>
      </c>
      <c r="H253" s="5">
        <v>351.62</v>
      </c>
    </row>
    <row r="254" spans="1:8" ht="15.75" customHeight="1">
      <c r="A254" s="4" t="s">
        <v>87</v>
      </c>
      <c r="B254" s="4" t="s">
        <v>96</v>
      </c>
      <c r="C254" s="4" t="s">
        <v>108</v>
      </c>
      <c r="D254" s="4" t="s">
        <v>40</v>
      </c>
      <c r="E254" s="4">
        <v>10</v>
      </c>
      <c r="F254" s="4">
        <v>10</v>
      </c>
      <c r="G254" s="5">
        <v>243.71</v>
      </c>
      <c r="H254" s="5">
        <v>243.71</v>
      </c>
    </row>
    <row r="255" spans="1:8" ht="15.75" customHeight="1">
      <c r="A255" s="4" t="s">
        <v>87</v>
      </c>
      <c r="B255" s="4" t="s">
        <v>100</v>
      </c>
      <c r="C255" s="4" t="s">
        <v>101</v>
      </c>
      <c r="D255" s="4" t="s">
        <v>40</v>
      </c>
      <c r="E255" s="4">
        <v>5</v>
      </c>
      <c r="F255" s="4">
        <v>5</v>
      </c>
      <c r="G255" s="5">
        <v>1.86</v>
      </c>
      <c r="H255" s="5">
        <v>1.86</v>
      </c>
    </row>
    <row r="256" spans="1:8" ht="15.75" customHeight="1">
      <c r="A256" s="4" t="s">
        <v>87</v>
      </c>
      <c r="B256" s="4" t="s">
        <v>100</v>
      </c>
      <c r="C256" s="4" t="s">
        <v>102</v>
      </c>
      <c r="D256" s="4" t="s">
        <v>40</v>
      </c>
      <c r="E256" s="4">
        <v>1</v>
      </c>
      <c r="F256" s="4">
        <v>1</v>
      </c>
      <c r="G256" s="5">
        <v>174.68</v>
      </c>
      <c r="H256" s="5">
        <v>174.68</v>
      </c>
    </row>
    <row r="257" spans="1:8" ht="15.75" customHeight="1">
      <c r="A257" s="4" t="s">
        <v>87</v>
      </c>
      <c r="B257" s="4" t="s">
        <v>88</v>
      </c>
      <c r="C257" s="4" t="s">
        <v>106</v>
      </c>
      <c r="D257" s="4" t="s">
        <v>41</v>
      </c>
      <c r="E257" s="4">
        <v>1</v>
      </c>
      <c r="F257" s="4">
        <v>1</v>
      </c>
      <c r="G257" s="5">
        <v>10.6</v>
      </c>
      <c r="H257" s="5">
        <v>10.54</v>
      </c>
    </row>
    <row r="258" spans="1:8" ht="15.75" customHeight="1">
      <c r="A258" s="4" t="s">
        <v>87</v>
      </c>
      <c r="B258" s="4" t="s">
        <v>88</v>
      </c>
      <c r="C258" s="4" t="s">
        <v>89</v>
      </c>
      <c r="D258" s="4" t="s">
        <v>41</v>
      </c>
      <c r="E258" s="4">
        <v>1509</v>
      </c>
      <c r="F258" s="4">
        <v>1509</v>
      </c>
      <c r="G258" s="5">
        <v>620.61</v>
      </c>
      <c r="H258" s="5">
        <v>618.99</v>
      </c>
    </row>
    <row r="259" spans="1:8" ht="15.75" customHeight="1">
      <c r="A259" s="4" t="s">
        <v>87</v>
      </c>
      <c r="B259" s="4" t="s">
        <v>90</v>
      </c>
      <c r="C259" s="4" t="s">
        <v>91</v>
      </c>
      <c r="D259" s="4" t="s">
        <v>41</v>
      </c>
      <c r="E259" s="4">
        <v>94</v>
      </c>
      <c r="F259" s="4">
        <v>94</v>
      </c>
      <c r="G259" s="5">
        <v>3987.76</v>
      </c>
      <c r="H259" s="5">
        <v>3987.76</v>
      </c>
    </row>
    <row r="260" spans="1:8" ht="15.75" customHeight="1">
      <c r="A260" s="4" t="s">
        <v>87</v>
      </c>
      <c r="B260" s="4" t="s">
        <v>90</v>
      </c>
      <c r="C260" s="4" t="s">
        <v>92</v>
      </c>
      <c r="D260" s="4" t="s">
        <v>41</v>
      </c>
      <c r="E260" s="4">
        <v>2</v>
      </c>
      <c r="F260" s="4">
        <v>2</v>
      </c>
      <c r="G260" s="5">
        <v>146.66999999999999</v>
      </c>
      <c r="H260" s="5">
        <v>146.66999999999999</v>
      </c>
    </row>
    <row r="261" spans="1:8" ht="15.75" customHeight="1">
      <c r="A261" s="4" t="s">
        <v>87</v>
      </c>
      <c r="B261" s="4" t="s">
        <v>90</v>
      </c>
      <c r="C261" s="4" t="s">
        <v>93</v>
      </c>
      <c r="D261" s="4" t="s">
        <v>41</v>
      </c>
      <c r="E261" s="4">
        <v>22</v>
      </c>
      <c r="F261" s="4">
        <v>22</v>
      </c>
      <c r="G261" s="5">
        <v>74.09</v>
      </c>
      <c r="H261" s="5">
        <v>74.09</v>
      </c>
    </row>
    <row r="262" spans="1:8" ht="15.75" customHeight="1">
      <c r="A262" s="4" t="s">
        <v>87</v>
      </c>
      <c r="B262" s="4" t="s">
        <v>90</v>
      </c>
      <c r="C262" s="4" t="s">
        <v>94</v>
      </c>
      <c r="D262" s="4" t="s">
        <v>41</v>
      </c>
      <c r="E262" s="4">
        <v>3</v>
      </c>
      <c r="F262" s="4">
        <v>3</v>
      </c>
      <c r="G262" s="5">
        <v>81.900000000000006</v>
      </c>
      <c r="H262" s="5">
        <v>81.900000000000006</v>
      </c>
    </row>
    <row r="263" spans="1:8" ht="15.75" customHeight="1">
      <c r="A263" s="4" t="s">
        <v>87</v>
      </c>
      <c r="B263" s="4" t="s">
        <v>103</v>
      </c>
      <c r="C263" s="4" t="s">
        <v>104</v>
      </c>
      <c r="D263" s="4" t="s">
        <v>41</v>
      </c>
      <c r="E263" s="4">
        <v>207</v>
      </c>
      <c r="F263" s="4">
        <v>207</v>
      </c>
      <c r="G263" s="5">
        <v>3097.42</v>
      </c>
      <c r="H263" s="5">
        <v>3059.36</v>
      </c>
    </row>
    <row r="264" spans="1:8" ht="15.75" customHeight="1">
      <c r="A264" s="4" t="s">
        <v>87</v>
      </c>
      <c r="B264" s="4" t="s">
        <v>96</v>
      </c>
      <c r="C264" s="4" t="s">
        <v>97</v>
      </c>
      <c r="D264" s="4" t="s">
        <v>41</v>
      </c>
      <c r="E264" s="4">
        <v>754</v>
      </c>
      <c r="F264" s="4">
        <v>754</v>
      </c>
      <c r="G264" s="5">
        <v>585.72</v>
      </c>
      <c r="H264" s="5">
        <v>581.12</v>
      </c>
    </row>
    <row r="265" spans="1:8" ht="15.75" customHeight="1">
      <c r="A265" s="4" t="s">
        <v>87</v>
      </c>
      <c r="B265" s="4" t="s">
        <v>96</v>
      </c>
      <c r="C265" s="4" t="s">
        <v>98</v>
      </c>
      <c r="D265" s="4" t="s">
        <v>41</v>
      </c>
      <c r="E265" s="4">
        <v>313</v>
      </c>
      <c r="F265" s="4">
        <v>313</v>
      </c>
      <c r="G265" s="5">
        <v>186.71</v>
      </c>
      <c r="H265" s="5">
        <v>186.71</v>
      </c>
    </row>
    <row r="266" spans="1:8" ht="15.75" customHeight="1">
      <c r="A266" s="4" t="s">
        <v>87</v>
      </c>
      <c r="B266" s="4" t="s">
        <v>96</v>
      </c>
      <c r="C266" s="4" t="s">
        <v>107</v>
      </c>
      <c r="D266" s="4" t="s">
        <v>41</v>
      </c>
      <c r="E266" s="4">
        <v>2</v>
      </c>
      <c r="F266" s="4">
        <v>2</v>
      </c>
      <c r="G266" s="5">
        <v>992.43</v>
      </c>
      <c r="H266" s="5">
        <v>977.14</v>
      </c>
    </row>
    <row r="267" spans="1:8" ht="15.75" customHeight="1">
      <c r="A267" s="4" t="s">
        <v>87</v>
      </c>
      <c r="B267" s="4" t="s">
        <v>96</v>
      </c>
      <c r="C267" s="4" t="s">
        <v>99</v>
      </c>
      <c r="D267" s="4" t="s">
        <v>41</v>
      </c>
      <c r="E267" s="4">
        <v>1819</v>
      </c>
      <c r="F267" s="4">
        <v>1819</v>
      </c>
      <c r="G267" s="5">
        <v>1324.23</v>
      </c>
      <c r="H267" s="5">
        <v>1324.23</v>
      </c>
    </row>
    <row r="268" spans="1:8" ht="15.75" customHeight="1">
      <c r="A268" s="4" t="s">
        <v>87</v>
      </c>
      <c r="B268" s="4" t="s">
        <v>96</v>
      </c>
      <c r="C268" s="4" t="s">
        <v>108</v>
      </c>
      <c r="D268" s="4" t="s">
        <v>41</v>
      </c>
      <c r="E268" s="4">
        <v>10</v>
      </c>
      <c r="F268" s="4">
        <v>10</v>
      </c>
      <c r="G268" s="5">
        <v>243.78</v>
      </c>
      <c r="H268" s="5">
        <v>243.71</v>
      </c>
    </row>
    <row r="269" spans="1:8" ht="15.75" customHeight="1">
      <c r="A269" s="4" t="s">
        <v>87</v>
      </c>
      <c r="B269" s="4" t="s">
        <v>100</v>
      </c>
      <c r="C269" s="4" t="s">
        <v>101</v>
      </c>
      <c r="D269" s="4" t="s">
        <v>41</v>
      </c>
      <c r="E269" s="4">
        <v>1</v>
      </c>
      <c r="F269" s="4">
        <v>1</v>
      </c>
      <c r="G269" s="5">
        <v>0.37</v>
      </c>
      <c r="H269" s="5">
        <v>0.37</v>
      </c>
    </row>
    <row r="270" spans="1:8" ht="15.75" customHeight="1">
      <c r="A270" s="4" t="s">
        <v>87</v>
      </c>
      <c r="B270" s="4" t="s">
        <v>100</v>
      </c>
      <c r="C270" s="4" t="s">
        <v>102</v>
      </c>
      <c r="D270" s="4" t="s">
        <v>41</v>
      </c>
      <c r="E270" s="4">
        <v>6</v>
      </c>
      <c r="F270" s="4">
        <v>6</v>
      </c>
      <c r="G270" s="5">
        <v>1048.06</v>
      </c>
      <c r="H270" s="5">
        <v>1048.06</v>
      </c>
    </row>
    <row r="271" spans="1:8" ht="15.75" customHeight="1">
      <c r="A271" s="4" t="s">
        <v>87</v>
      </c>
      <c r="B271" s="4" t="s">
        <v>100</v>
      </c>
      <c r="C271" s="4" t="s">
        <v>111</v>
      </c>
      <c r="D271" s="4" t="s">
        <v>41</v>
      </c>
      <c r="E271" s="4">
        <v>2</v>
      </c>
      <c r="F271" s="4">
        <v>2</v>
      </c>
      <c r="G271" s="5">
        <v>91.85</v>
      </c>
      <c r="H271" s="5">
        <v>91.85</v>
      </c>
    </row>
    <row r="272" spans="1:8" ht="15.75" customHeight="1">
      <c r="A272" s="4" t="s">
        <v>87</v>
      </c>
      <c r="B272" s="4" t="s">
        <v>100</v>
      </c>
      <c r="C272" s="4" t="s">
        <v>105</v>
      </c>
      <c r="D272" s="4" t="s">
        <v>41</v>
      </c>
      <c r="E272" s="4">
        <v>2</v>
      </c>
      <c r="F272" s="4">
        <v>2</v>
      </c>
      <c r="G272" s="5">
        <v>215.6</v>
      </c>
      <c r="H272" s="5">
        <v>215.6</v>
      </c>
    </row>
    <row r="273" spans="1:8" ht="15.75" customHeight="1">
      <c r="A273" s="4" t="s">
        <v>87</v>
      </c>
      <c r="B273" s="4" t="s">
        <v>88</v>
      </c>
      <c r="C273" s="4" t="s">
        <v>89</v>
      </c>
      <c r="D273" s="4" t="s">
        <v>42</v>
      </c>
      <c r="E273" s="4">
        <v>13</v>
      </c>
      <c r="F273" s="4">
        <v>13</v>
      </c>
      <c r="G273" s="5">
        <v>5.35</v>
      </c>
      <c r="H273" s="5">
        <v>5.33</v>
      </c>
    </row>
    <row r="274" spans="1:8" ht="15.75" customHeight="1">
      <c r="A274" s="4" t="s">
        <v>87</v>
      </c>
      <c r="B274" s="4" t="s">
        <v>103</v>
      </c>
      <c r="C274" s="4" t="s">
        <v>104</v>
      </c>
      <c r="D274" s="4" t="s">
        <v>42</v>
      </c>
      <c r="E274" s="4">
        <v>9</v>
      </c>
      <c r="F274" s="4">
        <v>9</v>
      </c>
      <c r="G274" s="5">
        <v>134.66999999999999</v>
      </c>
      <c r="H274" s="5">
        <v>133.02000000000001</v>
      </c>
    </row>
    <row r="275" spans="1:8" ht="15.75" customHeight="1">
      <c r="A275" s="4" t="s">
        <v>87</v>
      </c>
      <c r="B275" s="4" t="s">
        <v>88</v>
      </c>
      <c r="C275" s="4" t="s">
        <v>121</v>
      </c>
      <c r="D275" s="4" t="s">
        <v>43</v>
      </c>
      <c r="E275" s="4">
        <v>1.08</v>
      </c>
      <c r="F275" s="4">
        <v>1.08</v>
      </c>
      <c r="G275" s="5">
        <v>349.72</v>
      </c>
      <c r="H275" s="5">
        <v>347.52</v>
      </c>
    </row>
    <row r="276" spans="1:8" ht="15.75" customHeight="1">
      <c r="A276" s="4" t="s">
        <v>87</v>
      </c>
      <c r="B276" s="4" t="s">
        <v>88</v>
      </c>
      <c r="C276" s="4" t="s">
        <v>122</v>
      </c>
      <c r="D276" s="4" t="s">
        <v>43</v>
      </c>
      <c r="E276" s="4">
        <v>1307</v>
      </c>
      <c r="F276" s="4">
        <v>1307</v>
      </c>
      <c r="G276" s="5">
        <v>233.45</v>
      </c>
      <c r="H276" s="5">
        <v>233.45</v>
      </c>
    </row>
    <row r="277" spans="1:8" ht="15.75" customHeight="1">
      <c r="A277" s="4" t="s">
        <v>87</v>
      </c>
      <c r="B277" s="4" t="s">
        <v>90</v>
      </c>
      <c r="C277" s="4" t="s">
        <v>91</v>
      </c>
      <c r="D277" s="4" t="s">
        <v>43</v>
      </c>
      <c r="E277" s="4">
        <v>83</v>
      </c>
      <c r="F277" s="4">
        <v>83</v>
      </c>
      <c r="G277" s="5">
        <v>450.87</v>
      </c>
      <c r="H277" s="5">
        <v>144.69999999999999</v>
      </c>
    </row>
    <row r="278" spans="1:8" ht="15.75" customHeight="1">
      <c r="A278" s="4" t="s">
        <v>87</v>
      </c>
      <c r="B278" s="4" t="s">
        <v>90</v>
      </c>
      <c r="C278" s="4" t="s">
        <v>93</v>
      </c>
      <c r="D278" s="4" t="s">
        <v>43</v>
      </c>
      <c r="E278" s="4">
        <v>141</v>
      </c>
      <c r="F278" s="4">
        <v>141</v>
      </c>
      <c r="G278" s="5">
        <v>337.82</v>
      </c>
      <c r="H278" s="5">
        <v>334.82</v>
      </c>
    </row>
    <row r="279" spans="1:8" ht="15.75" customHeight="1">
      <c r="A279" s="4" t="s">
        <v>87</v>
      </c>
      <c r="B279" s="4" t="s">
        <v>90</v>
      </c>
      <c r="C279" s="4" t="s">
        <v>94</v>
      </c>
      <c r="D279" s="4" t="s">
        <v>43</v>
      </c>
      <c r="E279" s="4">
        <v>348</v>
      </c>
      <c r="F279" s="4">
        <v>348</v>
      </c>
      <c r="G279" s="5">
        <v>0</v>
      </c>
      <c r="H279" s="5">
        <v>0</v>
      </c>
    </row>
    <row r="280" spans="1:8" ht="15.75" customHeight="1">
      <c r="A280" s="4" t="s">
        <v>87</v>
      </c>
      <c r="B280" s="4" t="s">
        <v>90</v>
      </c>
      <c r="C280" s="4" t="s">
        <v>95</v>
      </c>
      <c r="D280" s="4" t="s">
        <v>43</v>
      </c>
      <c r="E280" s="4">
        <v>0</v>
      </c>
      <c r="F280" s="4">
        <v>0</v>
      </c>
      <c r="G280" s="5">
        <v>8.43</v>
      </c>
      <c r="H280" s="5">
        <v>8.43</v>
      </c>
    </row>
    <row r="281" spans="1:8" ht="15.75" customHeight="1">
      <c r="A281" s="4" t="s">
        <v>87</v>
      </c>
      <c r="B281" s="4" t="s">
        <v>90</v>
      </c>
      <c r="C281" s="4" t="s">
        <v>123</v>
      </c>
      <c r="D281" s="4" t="s">
        <v>43</v>
      </c>
      <c r="E281" s="3">
        <v>0</v>
      </c>
      <c r="F281" s="3">
        <v>0</v>
      </c>
      <c r="G281" s="5">
        <v>5401.97</v>
      </c>
      <c r="H281" s="11">
        <v>5388.59</v>
      </c>
    </row>
    <row r="282" spans="1:8" ht="15.75" customHeight="1">
      <c r="A282" s="4" t="s">
        <v>87</v>
      </c>
      <c r="B282" s="4" t="s">
        <v>124</v>
      </c>
      <c r="C282" s="4" t="s">
        <v>125</v>
      </c>
      <c r="D282" s="4" t="s">
        <v>43</v>
      </c>
      <c r="E282" s="4">
        <v>4</v>
      </c>
      <c r="F282" s="4">
        <v>4</v>
      </c>
      <c r="G282" s="5">
        <v>187.95</v>
      </c>
      <c r="H282" s="5">
        <v>187.95</v>
      </c>
    </row>
    <row r="283" spans="1:8" ht="15.75" customHeight="1">
      <c r="A283" s="4" t="s">
        <v>87</v>
      </c>
      <c r="B283" s="4" t="s">
        <v>124</v>
      </c>
      <c r="C283" s="4" t="s">
        <v>126</v>
      </c>
      <c r="D283" s="4" t="s">
        <v>43</v>
      </c>
      <c r="E283" s="4">
        <v>4</v>
      </c>
      <c r="F283" s="4">
        <v>4</v>
      </c>
      <c r="G283" s="5">
        <v>397.73</v>
      </c>
      <c r="H283" s="11">
        <v>397.73</v>
      </c>
    </row>
    <row r="284" spans="1:8" ht="15.75" customHeight="1">
      <c r="A284" s="4" t="s">
        <v>87</v>
      </c>
      <c r="B284" s="4" t="s">
        <v>124</v>
      </c>
      <c r="C284" s="4" t="s">
        <v>127</v>
      </c>
      <c r="D284" s="4" t="s">
        <v>43</v>
      </c>
      <c r="E284" s="4">
        <v>3</v>
      </c>
      <c r="F284" s="4">
        <v>3</v>
      </c>
      <c r="G284" s="5">
        <v>252.32</v>
      </c>
      <c r="H284" s="5">
        <v>252.32</v>
      </c>
    </row>
    <row r="285" spans="1:8" ht="15.75" customHeight="1">
      <c r="A285" s="4" t="s">
        <v>87</v>
      </c>
      <c r="B285" s="4" t="s">
        <v>103</v>
      </c>
      <c r="C285" s="4" t="s">
        <v>104</v>
      </c>
      <c r="D285" s="4" t="s">
        <v>43</v>
      </c>
      <c r="E285" s="4">
        <v>1</v>
      </c>
      <c r="F285" s="4">
        <v>1</v>
      </c>
      <c r="G285" s="5">
        <v>14.96</v>
      </c>
      <c r="H285" s="5">
        <v>14.78</v>
      </c>
    </row>
    <row r="286" spans="1:8" ht="15.75" customHeight="1">
      <c r="A286" s="4" t="s">
        <v>87</v>
      </c>
      <c r="B286" s="4" t="s">
        <v>128</v>
      </c>
      <c r="C286" s="4" t="s">
        <v>129</v>
      </c>
      <c r="D286" s="4" t="s">
        <v>43</v>
      </c>
      <c r="E286" s="4">
        <v>100</v>
      </c>
      <c r="F286" s="4">
        <v>100</v>
      </c>
      <c r="G286" s="5">
        <v>8217.14</v>
      </c>
      <c r="H286" s="11">
        <v>8200.64</v>
      </c>
    </row>
    <row r="287" spans="1:8" ht="15.75" customHeight="1">
      <c r="A287" s="4" t="s">
        <v>87</v>
      </c>
      <c r="B287" s="4" t="s">
        <v>128</v>
      </c>
      <c r="C287" s="4" t="s">
        <v>130</v>
      </c>
      <c r="D287" s="4" t="s">
        <v>43</v>
      </c>
      <c r="E287" s="4">
        <v>100</v>
      </c>
      <c r="F287" s="4">
        <v>100</v>
      </c>
      <c r="G287" s="5">
        <v>1476.72</v>
      </c>
      <c r="H287" s="11">
        <v>1469.51</v>
      </c>
    </row>
    <row r="288" spans="1:8" ht="15.75" customHeight="1">
      <c r="A288" s="4" t="s">
        <v>87</v>
      </c>
      <c r="B288" s="4" t="s">
        <v>128</v>
      </c>
      <c r="C288" s="4" t="s">
        <v>131</v>
      </c>
      <c r="D288" s="4" t="s">
        <v>43</v>
      </c>
      <c r="E288" s="4">
        <v>100</v>
      </c>
      <c r="F288" s="4">
        <v>100</v>
      </c>
      <c r="G288" s="5">
        <v>9090.42</v>
      </c>
      <c r="H288" s="5">
        <v>9089.98</v>
      </c>
    </row>
    <row r="289" spans="1:8" ht="15.75" customHeight="1">
      <c r="A289" s="4" t="s">
        <v>87</v>
      </c>
      <c r="B289" s="4" t="s">
        <v>128</v>
      </c>
      <c r="C289" s="4" t="s">
        <v>132</v>
      </c>
      <c r="D289" s="4" t="s">
        <v>43</v>
      </c>
      <c r="E289" s="4">
        <v>100</v>
      </c>
      <c r="F289" s="4">
        <v>100</v>
      </c>
      <c r="G289" s="5">
        <v>3254.94</v>
      </c>
      <c r="H289" s="5">
        <v>3251.71</v>
      </c>
    </row>
    <row r="290" spans="1:8" ht="15.75" customHeight="1">
      <c r="A290" s="4" t="s">
        <v>87</v>
      </c>
      <c r="B290" s="4" t="s">
        <v>128</v>
      </c>
      <c r="C290" s="4" t="s">
        <v>133</v>
      </c>
      <c r="D290" s="4" t="s">
        <v>43</v>
      </c>
      <c r="E290" s="4">
        <v>100</v>
      </c>
      <c r="F290" s="4">
        <v>100</v>
      </c>
      <c r="G290" s="5">
        <v>2225.71</v>
      </c>
      <c r="H290" s="5">
        <v>2225.56</v>
      </c>
    </row>
    <row r="291" spans="1:8" ht="15.75" customHeight="1">
      <c r="A291" s="4" t="s">
        <v>87</v>
      </c>
      <c r="B291" s="4" t="s">
        <v>134</v>
      </c>
      <c r="C291" s="4" t="s">
        <v>135</v>
      </c>
      <c r="D291" s="4" t="s">
        <v>43</v>
      </c>
      <c r="E291" s="4">
        <v>1</v>
      </c>
      <c r="F291" s="4">
        <v>1</v>
      </c>
      <c r="G291" s="5">
        <v>951.29</v>
      </c>
      <c r="H291" s="10">
        <v>951.29</v>
      </c>
    </row>
    <row r="292" spans="1:8" ht="15.75" customHeight="1">
      <c r="A292" s="4" t="s">
        <v>87</v>
      </c>
      <c r="B292" s="4" t="s">
        <v>134</v>
      </c>
      <c r="C292" s="4" t="s">
        <v>136</v>
      </c>
      <c r="D292" s="4" t="s">
        <v>43</v>
      </c>
      <c r="E292" s="4">
        <v>3</v>
      </c>
      <c r="F292" s="4">
        <v>3</v>
      </c>
      <c r="G292" s="5">
        <v>31.88</v>
      </c>
      <c r="H292" s="5">
        <v>31.88</v>
      </c>
    </row>
    <row r="293" spans="1:8" ht="15.75" customHeight="1">
      <c r="A293" s="4" t="s">
        <v>87</v>
      </c>
      <c r="B293" s="4" t="s">
        <v>134</v>
      </c>
      <c r="C293" s="4" t="s">
        <v>137</v>
      </c>
      <c r="D293" s="4" t="s">
        <v>43</v>
      </c>
      <c r="E293" s="4">
        <v>1</v>
      </c>
      <c r="F293" s="4">
        <v>1</v>
      </c>
      <c r="G293" s="5">
        <v>804.23</v>
      </c>
      <c r="H293" s="11">
        <v>804.22</v>
      </c>
    </row>
    <row r="294" spans="1:8" ht="15.75" customHeight="1">
      <c r="A294" s="4" t="s">
        <v>87</v>
      </c>
      <c r="B294" s="4" t="s">
        <v>134</v>
      </c>
      <c r="C294" s="4" t="s">
        <v>138</v>
      </c>
      <c r="D294" s="4" t="s">
        <v>43</v>
      </c>
      <c r="E294" s="4">
        <v>5</v>
      </c>
      <c r="F294" s="4">
        <v>5</v>
      </c>
      <c r="G294" s="5">
        <v>493.1</v>
      </c>
      <c r="H294" s="5">
        <v>493.1</v>
      </c>
    </row>
    <row r="295" spans="1:8" ht="15.75" customHeight="1">
      <c r="A295" s="4" t="s">
        <v>87</v>
      </c>
      <c r="B295" s="4" t="s">
        <v>96</v>
      </c>
      <c r="C295" s="4" t="s">
        <v>139</v>
      </c>
      <c r="D295" s="4" t="s">
        <v>43</v>
      </c>
      <c r="E295" s="4">
        <v>10</v>
      </c>
      <c r="F295" s="4">
        <v>10</v>
      </c>
      <c r="G295" s="5">
        <v>1420.39</v>
      </c>
      <c r="H295" s="5">
        <v>1416.51</v>
      </c>
    </row>
    <row r="296" spans="1:8" ht="15.75" customHeight="1">
      <c r="A296" s="4" t="s">
        <v>87</v>
      </c>
      <c r="B296" s="4" t="s">
        <v>96</v>
      </c>
      <c r="C296" s="4" t="s">
        <v>140</v>
      </c>
      <c r="D296" s="4" t="s">
        <v>43</v>
      </c>
      <c r="E296" s="4">
        <v>0.75</v>
      </c>
      <c r="F296" s="4">
        <v>0.75</v>
      </c>
      <c r="G296" s="5">
        <v>853.73</v>
      </c>
      <c r="H296" s="5">
        <v>853.73</v>
      </c>
    </row>
    <row r="297" spans="1:8" ht="15.75" customHeight="1">
      <c r="A297" s="4" t="s">
        <v>87</v>
      </c>
      <c r="B297" s="4" t="s">
        <v>109</v>
      </c>
      <c r="C297" s="4" t="s">
        <v>141</v>
      </c>
      <c r="D297" s="4" t="s">
        <v>43</v>
      </c>
      <c r="E297" s="4">
        <v>9</v>
      </c>
      <c r="F297" s="4">
        <v>9</v>
      </c>
      <c r="G297" s="5">
        <v>3800.79</v>
      </c>
      <c r="H297" s="11">
        <v>3800.78</v>
      </c>
    </row>
    <row r="298" spans="1:8" ht="15.75" customHeight="1">
      <c r="A298" s="4" t="s">
        <v>87</v>
      </c>
      <c r="B298" s="4" t="s">
        <v>119</v>
      </c>
      <c r="C298" s="4" t="s">
        <v>142</v>
      </c>
      <c r="D298" s="4" t="s">
        <v>43</v>
      </c>
      <c r="E298" s="4">
        <v>100</v>
      </c>
      <c r="F298" s="4">
        <v>100</v>
      </c>
      <c r="G298" s="5">
        <v>6468.37</v>
      </c>
      <c r="H298" s="11">
        <v>6465.26</v>
      </c>
    </row>
    <row r="299" spans="1:8" ht="15.75" customHeight="1">
      <c r="A299" s="4" t="s">
        <v>87</v>
      </c>
      <c r="B299" s="4" t="s">
        <v>119</v>
      </c>
      <c r="C299" s="4" t="s">
        <v>120</v>
      </c>
      <c r="D299" s="4" t="s">
        <v>43</v>
      </c>
      <c r="E299" s="4">
        <v>54</v>
      </c>
      <c r="F299" s="4">
        <v>54</v>
      </c>
      <c r="G299" s="11">
        <f>5181626082/1000000</f>
        <v>5181.6260819999998</v>
      </c>
      <c r="H299" s="11">
        <f>5180048937/1000000</f>
        <v>5180.0489369999996</v>
      </c>
    </row>
    <row r="300" spans="1:8" ht="15.75" customHeight="1">
      <c r="A300" s="4" t="s">
        <v>87</v>
      </c>
      <c r="B300" s="4" t="s">
        <v>143</v>
      </c>
      <c r="C300" s="4" t="s">
        <v>144</v>
      </c>
      <c r="D300" s="4" t="s">
        <v>43</v>
      </c>
      <c r="E300" s="4">
        <v>80</v>
      </c>
      <c r="F300" s="4">
        <v>80</v>
      </c>
      <c r="G300" s="5">
        <v>200</v>
      </c>
      <c r="H300" s="5">
        <v>200</v>
      </c>
    </row>
    <row r="301" spans="1:8" ht="15.75" customHeight="1">
      <c r="A301" s="4" t="s">
        <v>87</v>
      </c>
      <c r="B301" s="4" t="s">
        <v>143</v>
      </c>
      <c r="C301" s="4" t="s">
        <v>145</v>
      </c>
      <c r="D301" s="4" t="s">
        <v>43</v>
      </c>
      <c r="E301" s="4">
        <v>177</v>
      </c>
      <c r="F301" s="4">
        <v>177</v>
      </c>
      <c r="G301" s="5">
        <v>499.5</v>
      </c>
      <c r="H301" s="5">
        <v>499.5</v>
      </c>
    </row>
    <row r="302" spans="1:8" ht="15.75" customHeight="1">
      <c r="A302" s="4" t="s">
        <v>87</v>
      </c>
      <c r="B302" s="4" t="s">
        <v>143</v>
      </c>
      <c r="C302" s="4" t="s">
        <v>146</v>
      </c>
      <c r="D302" s="4" t="s">
        <v>43</v>
      </c>
      <c r="E302" s="4">
        <v>0.25</v>
      </c>
      <c r="F302" s="4">
        <v>0.25</v>
      </c>
      <c r="G302" s="5">
        <v>154</v>
      </c>
      <c r="H302" s="5">
        <v>154</v>
      </c>
    </row>
    <row r="303" spans="1:8" ht="15.75" customHeight="1">
      <c r="A303" s="4" t="s">
        <v>87</v>
      </c>
      <c r="B303" s="4" t="s">
        <v>143</v>
      </c>
      <c r="C303" s="4" t="s">
        <v>147</v>
      </c>
      <c r="D303" s="4" t="s">
        <v>43</v>
      </c>
      <c r="E303" s="4">
        <v>220</v>
      </c>
      <c r="F303" s="4">
        <v>220</v>
      </c>
      <c r="G303" s="5">
        <v>500</v>
      </c>
      <c r="H303" s="5">
        <v>500</v>
      </c>
    </row>
    <row r="304" spans="1:8" ht="15.75" customHeight="1">
      <c r="A304" s="4" t="s">
        <v>87</v>
      </c>
      <c r="B304" s="4" t="s">
        <v>100</v>
      </c>
      <c r="C304" s="4" t="s">
        <v>102</v>
      </c>
      <c r="D304" s="4" t="s">
        <v>43</v>
      </c>
      <c r="E304" s="4">
        <v>26</v>
      </c>
      <c r="F304" s="4">
        <v>26</v>
      </c>
      <c r="G304" s="5">
        <v>4541.6000000000004</v>
      </c>
      <c r="H304" s="5">
        <v>4541.6000000000004</v>
      </c>
    </row>
    <row r="305" spans="1:8" ht="15.75" customHeight="1">
      <c r="A305" s="4" t="s">
        <v>87</v>
      </c>
      <c r="B305" s="4" t="s">
        <v>100</v>
      </c>
      <c r="C305" s="4" t="s">
        <v>111</v>
      </c>
      <c r="D305" s="4" t="s">
        <v>43</v>
      </c>
      <c r="E305" s="4">
        <v>7</v>
      </c>
      <c r="F305" s="4">
        <v>7</v>
      </c>
      <c r="G305" s="5">
        <v>321.47000000000003</v>
      </c>
      <c r="H305" s="5">
        <v>321.47000000000003</v>
      </c>
    </row>
    <row r="306" spans="1:8" ht="15.75" customHeight="1">
      <c r="A306" s="4" t="s">
        <v>87</v>
      </c>
      <c r="B306" s="4" t="s">
        <v>100</v>
      </c>
      <c r="C306" s="4" t="s">
        <v>105</v>
      </c>
      <c r="D306" s="4" t="s">
        <v>43</v>
      </c>
      <c r="E306" s="4">
        <v>76</v>
      </c>
      <c r="F306" s="4">
        <v>76</v>
      </c>
      <c r="G306" s="5">
        <v>8192.7099999999991</v>
      </c>
      <c r="H306" s="5">
        <v>8192.7099999999991</v>
      </c>
    </row>
    <row r="307" spans="1:8" ht="15.75" customHeight="1">
      <c r="A307" s="4" t="s">
        <v>87</v>
      </c>
      <c r="B307" s="4" t="s">
        <v>100</v>
      </c>
      <c r="C307" s="4" t="s">
        <v>112</v>
      </c>
      <c r="D307" s="4" t="s">
        <v>43</v>
      </c>
      <c r="E307" s="4">
        <v>30</v>
      </c>
      <c r="F307" s="4">
        <v>30</v>
      </c>
      <c r="G307" s="5">
        <v>539.77</v>
      </c>
      <c r="H307" s="5">
        <v>539.77</v>
      </c>
    </row>
    <row r="308" spans="1:8" ht="15.75" customHeight="1">
      <c r="A308" s="8" t="s">
        <v>87</v>
      </c>
      <c r="B308" s="8" t="s">
        <v>103</v>
      </c>
      <c r="C308" s="8" t="s">
        <v>148</v>
      </c>
      <c r="D308" s="8" t="s">
        <v>43</v>
      </c>
      <c r="E308" s="12">
        <v>1</v>
      </c>
      <c r="F308" s="12">
        <v>1</v>
      </c>
      <c r="G308" s="10">
        <v>10302.65</v>
      </c>
      <c r="H308" s="13">
        <v>10289.540000000001</v>
      </c>
    </row>
    <row r="309" spans="1:8" ht="15.75" customHeight="1">
      <c r="A309" s="8" t="s">
        <v>87</v>
      </c>
      <c r="B309" s="8" t="s">
        <v>103</v>
      </c>
      <c r="C309" s="8" t="s">
        <v>104</v>
      </c>
      <c r="D309" s="9" t="s">
        <v>11</v>
      </c>
      <c r="E309" s="9">
        <v>18</v>
      </c>
      <c r="F309" s="9">
        <v>18</v>
      </c>
      <c r="G309" s="10">
        <v>269.33999999999997</v>
      </c>
      <c r="H309" s="10">
        <v>266.02999999999997</v>
      </c>
    </row>
    <row r="310" spans="1:8" ht="15.75" customHeight="1">
      <c r="A310" s="8" t="s">
        <v>87</v>
      </c>
      <c r="B310" s="8" t="s">
        <v>96</v>
      </c>
      <c r="C310" s="8" t="s">
        <v>98</v>
      </c>
      <c r="D310" s="9" t="s">
        <v>42</v>
      </c>
      <c r="E310" s="9">
        <v>102</v>
      </c>
      <c r="F310" s="9">
        <v>102</v>
      </c>
      <c r="G310" s="10">
        <v>60.84</v>
      </c>
      <c r="H310" s="10">
        <v>60.84</v>
      </c>
    </row>
    <row r="311" spans="1:8" ht="15.75" customHeight="1">
      <c r="G311" s="14" t="s">
        <v>84</v>
      </c>
      <c r="H311" s="7">
        <f>SUM(H2:H310)</f>
        <v>223222.31893700015</v>
      </c>
    </row>
    <row r="312" spans="1:8" ht="15.75" customHeight="1">
      <c r="G312" s="6" t="s">
        <v>85</v>
      </c>
      <c r="H312" s="7">
        <f>223221481051/1000000</f>
        <v>223221.48105100001</v>
      </c>
    </row>
    <row r="313" spans="1:8" ht="15.75" customHeight="1">
      <c r="G313" s="6" t="s">
        <v>86</v>
      </c>
      <c r="H313" s="15">
        <f>+H312-H311</f>
        <v>-0.83788600013940595</v>
      </c>
    </row>
    <row r="317" spans="1:8" ht="15.75" customHeight="1"/>
    <row r="318" spans="1:8" ht="15.75" customHeight="1"/>
    <row r="319" spans="1:8" ht="15.75" customHeight="1"/>
    <row r="320" spans="1:8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</sheetData>
  <autoFilter ref="A1:H313"/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Hoja2!$D$1:$D$7</xm:f>
          </x14:formula1>
          <xm:sqref>A2:A310</xm:sqref>
        </x14:dataValidation>
        <x14:dataValidation type="list" allowBlank="1" showErrorMessage="1">
          <x14:formula1>
            <xm:f>Hoja2!$A$1:$A$22</xm:f>
          </x14:formula1>
          <xm:sqref>D2:D310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001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4.42578125" defaultRowHeight="15" customHeight="1"/>
  <cols>
    <col min="1" max="1" width="12.140625" customWidth="1"/>
    <col min="2" max="3" width="26.42578125" customWidth="1"/>
    <col min="4" max="4" width="22.42578125" customWidth="1"/>
    <col min="5" max="6" width="18.85546875" customWidth="1"/>
    <col min="7" max="8" width="21.85546875" customWidth="1"/>
    <col min="9" max="25" width="10.7109375" customWidth="1"/>
  </cols>
  <sheetData>
    <row r="1" spans="1:8" ht="6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</row>
    <row r="2" spans="1:8">
      <c r="A2" s="4" t="s">
        <v>149</v>
      </c>
      <c r="B2" s="4" t="s">
        <v>150</v>
      </c>
      <c r="C2" s="4" t="s">
        <v>151</v>
      </c>
      <c r="D2" s="4" t="s">
        <v>26</v>
      </c>
      <c r="E2" s="4">
        <v>30</v>
      </c>
      <c r="F2" s="4">
        <v>30</v>
      </c>
      <c r="G2" s="5">
        <v>1711.72</v>
      </c>
      <c r="H2" s="11">
        <v>1711.6933349999999</v>
      </c>
    </row>
    <row r="3" spans="1:8">
      <c r="A3" s="4" t="s">
        <v>149</v>
      </c>
      <c r="B3" s="4" t="s">
        <v>152</v>
      </c>
      <c r="C3" s="4" t="s">
        <v>153</v>
      </c>
      <c r="D3" s="4" t="s">
        <v>29</v>
      </c>
      <c r="E3" s="4">
        <v>0.3</v>
      </c>
      <c r="F3" s="4">
        <v>0.3</v>
      </c>
      <c r="G3" s="5">
        <v>135.94</v>
      </c>
      <c r="H3" s="11">
        <v>135.93794</v>
      </c>
    </row>
    <row r="4" spans="1:8">
      <c r="A4" s="4" t="s">
        <v>149</v>
      </c>
      <c r="B4" s="4" t="s">
        <v>154</v>
      </c>
      <c r="C4" s="4" t="s">
        <v>155</v>
      </c>
      <c r="D4" s="4" t="s">
        <v>35</v>
      </c>
      <c r="E4" s="4">
        <v>18</v>
      </c>
      <c r="F4" s="4">
        <v>18</v>
      </c>
      <c r="G4" s="5">
        <v>173.95</v>
      </c>
      <c r="H4" s="11">
        <v>173.95216400000001</v>
      </c>
    </row>
    <row r="5" spans="1:8">
      <c r="A5" s="4" t="s">
        <v>149</v>
      </c>
      <c r="B5" s="4" t="s">
        <v>152</v>
      </c>
      <c r="C5" s="4" t="s">
        <v>156</v>
      </c>
      <c r="D5" s="4" t="s">
        <v>39</v>
      </c>
      <c r="E5" s="4">
        <v>658</v>
      </c>
      <c r="F5" s="4">
        <v>658</v>
      </c>
      <c r="G5" s="5">
        <v>1892.29</v>
      </c>
      <c r="H5" s="11">
        <v>1892.2886530000001</v>
      </c>
    </row>
    <row r="6" spans="1:8">
      <c r="A6" s="4" t="s">
        <v>149</v>
      </c>
      <c r="B6" s="4" t="s">
        <v>154</v>
      </c>
      <c r="C6" s="4" t="s">
        <v>155</v>
      </c>
      <c r="D6" s="4" t="s">
        <v>39</v>
      </c>
      <c r="E6" s="4">
        <v>182</v>
      </c>
      <c r="F6" s="4">
        <v>182</v>
      </c>
      <c r="G6" s="5">
        <v>2135.73</v>
      </c>
      <c r="H6" s="11">
        <v>2135.729499</v>
      </c>
    </row>
    <row r="7" spans="1:8">
      <c r="A7" s="4" t="s">
        <v>149</v>
      </c>
      <c r="B7" s="4" t="s">
        <v>152</v>
      </c>
      <c r="C7" s="4" t="s">
        <v>156</v>
      </c>
      <c r="D7" s="4" t="s">
        <v>41</v>
      </c>
      <c r="E7" s="4">
        <v>558</v>
      </c>
      <c r="F7" s="4">
        <v>558</v>
      </c>
      <c r="G7" s="5">
        <v>939.76</v>
      </c>
      <c r="H7" s="11">
        <v>939.76432299999999</v>
      </c>
    </row>
    <row r="8" spans="1:8">
      <c r="A8" s="4" t="s">
        <v>149</v>
      </c>
      <c r="B8" s="4" t="s">
        <v>157</v>
      </c>
      <c r="C8" s="4" t="s">
        <v>158</v>
      </c>
      <c r="D8" s="4" t="s">
        <v>43</v>
      </c>
      <c r="E8" s="4">
        <v>35</v>
      </c>
      <c r="F8" s="4">
        <v>35</v>
      </c>
      <c r="G8" s="5">
        <v>1091.4000000000001</v>
      </c>
      <c r="H8" s="11">
        <v>1091.396508</v>
      </c>
    </row>
    <row r="9" spans="1:8">
      <c r="A9" s="4" t="s">
        <v>149</v>
      </c>
      <c r="B9" s="4" t="s">
        <v>157</v>
      </c>
      <c r="C9" s="4" t="s">
        <v>159</v>
      </c>
      <c r="D9" s="4" t="s">
        <v>43</v>
      </c>
      <c r="E9" s="4">
        <v>0.6</v>
      </c>
      <c r="F9" s="4">
        <v>0.6</v>
      </c>
      <c r="G9" s="5">
        <v>733.49</v>
      </c>
      <c r="H9" s="11">
        <v>719.443669</v>
      </c>
    </row>
    <row r="10" spans="1:8">
      <c r="A10" s="4" t="s">
        <v>149</v>
      </c>
      <c r="B10" s="4" t="s">
        <v>160</v>
      </c>
      <c r="C10" s="4" t="s">
        <v>161</v>
      </c>
      <c r="D10" s="4" t="s">
        <v>43</v>
      </c>
      <c r="E10" s="4">
        <v>100</v>
      </c>
      <c r="F10" s="4">
        <v>100</v>
      </c>
      <c r="G10" s="5">
        <v>3319.35</v>
      </c>
      <c r="H10" s="11">
        <v>3312.8263820000002</v>
      </c>
    </row>
    <row r="11" spans="1:8">
      <c r="A11" s="4" t="s">
        <v>149</v>
      </c>
      <c r="B11" s="4" t="s">
        <v>160</v>
      </c>
      <c r="C11" s="4" t="s">
        <v>162</v>
      </c>
      <c r="D11" s="4" t="s">
        <v>43</v>
      </c>
      <c r="E11" s="4">
        <v>100</v>
      </c>
      <c r="F11" s="4">
        <v>100</v>
      </c>
      <c r="G11" s="5">
        <v>4585.16</v>
      </c>
      <c r="H11" s="11">
        <v>4258.0845989999998</v>
      </c>
    </row>
    <row r="12" spans="1:8">
      <c r="A12" s="4" t="s">
        <v>149</v>
      </c>
      <c r="B12" s="4" t="s">
        <v>150</v>
      </c>
      <c r="C12" s="4" t="s">
        <v>163</v>
      </c>
      <c r="D12" s="4" t="s">
        <v>43</v>
      </c>
      <c r="E12" s="4">
        <v>30</v>
      </c>
      <c r="F12" s="4">
        <v>30</v>
      </c>
      <c r="G12" s="5">
        <v>155</v>
      </c>
      <c r="H12" s="5">
        <v>155</v>
      </c>
    </row>
    <row r="13" spans="1:8">
      <c r="A13" s="4" t="s">
        <v>149</v>
      </c>
      <c r="B13" s="4" t="s">
        <v>164</v>
      </c>
      <c r="C13" s="4" t="s">
        <v>165</v>
      </c>
      <c r="D13" s="4" t="s">
        <v>43</v>
      </c>
      <c r="E13" s="4">
        <v>0.4</v>
      </c>
      <c r="F13" s="4">
        <v>0.4</v>
      </c>
      <c r="G13" s="5">
        <v>213</v>
      </c>
      <c r="H13" s="11">
        <v>202.830727</v>
      </c>
    </row>
    <row r="14" spans="1:8">
      <c r="A14" s="4" t="s">
        <v>149</v>
      </c>
      <c r="B14" s="4" t="s">
        <v>164</v>
      </c>
      <c r="C14" s="4" t="s">
        <v>166</v>
      </c>
      <c r="D14" s="4" t="s">
        <v>43</v>
      </c>
      <c r="E14" s="4">
        <v>0.6</v>
      </c>
      <c r="F14" s="4">
        <v>0.6</v>
      </c>
      <c r="G14" s="5">
        <v>450</v>
      </c>
      <c r="H14" s="11">
        <v>402.20184399999999</v>
      </c>
    </row>
    <row r="15" spans="1:8">
      <c r="A15" s="4" t="s">
        <v>149</v>
      </c>
      <c r="B15" s="4" t="s">
        <v>152</v>
      </c>
      <c r="C15" s="4" t="s">
        <v>156</v>
      </c>
      <c r="D15" s="4" t="s">
        <v>43</v>
      </c>
      <c r="E15" s="4">
        <v>95</v>
      </c>
      <c r="F15" s="4">
        <v>95</v>
      </c>
      <c r="G15" s="5">
        <v>2624.24</v>
      </c>
      <c r="H15" s="11">
        <v>2484.5668289999999</v>
      </c>
    </row>
    <row r="16" spans="1:8">
      <c r="A16" s="4" t="s">
        <v>149</v>
      </c>
      <c r="B16" s="4" t="s">
        <v>152</v>
      </c>
      <c r="C16" s="4" t="s">
        <v>167</v>
      </c>
      <c r="D16" s="4" t="s">
        <v>43</v>
      </c>
      <c r="E16" s="4">
        <v>80</v>
      </c>
      <c r="F16" s="4">
        <v>80</v>
      </c>
      <c r="G16" s="5">
        <v>740.86</v>
      </c>
      <c r="H16" s="11">
        <v>740.85794899999996</v>
      </c>
    </row>
    <row r="17" spans="1:8">
      <c r="A17" s="4" t="s">
        <v>149</v>
      </c>
      <c r="B17" s="4" t="s">
        <v>152</v>
      </c>
      <c r="C17" s="4" t="s">
        <v>153</v>
      </c>
      <c r="D17" s="4" t="s">
        <v>43</v>
      </c>
      <c r="E17" s="4">
        <v>0.8</v>
      </c>
      <c r="F17" s="4">
        <v>0.8</v>
      </c>
      <c r="G17" s="5">
        <v>338.46</v>
      </c>
      <c r="H17" s="11">
        <v>335.42584599999998</v>
      </c>
    </row>
    <row r="18" spans="1:8">
      <c r="A18" s="4" t="s">
        <v>149</v>
      </c>
      <c r="B18" s="4" t="s">
        <v>168</v>
      </c>
      <c r="C18" s="4" t="s">
        <v>169</v>
      </c>
      <c r="D18" s="4" t="s">
        <v>43</v>
      </c>
      <c r="E18" s="4">
        <v>150</v>
      </c>
      <c r="F18" s="4">
        <v>150</v>
      </c>
      <c r="G18" s="5">
        <v>143</v>
      </c>
      <c r="H18" s="11">
        <v>130.039424</v>
      </c>
    </row>
    <row r="19" spans="1:8">
      <c r="A19" s="4" t="s">
        <v>149</v>
      </c>
      <c r="B19" s="4" t="s">
        <v>168</v>
      </c>
      <c r="C19" s="4" t="s">
        <v>170</v>
      </c>
      <c r="D19" s="4" t="s">
        <v>43</v>
      </c>
      <c r="E19" s="4">
        <v>108</v>
      </c>
      <c r="F19" s="4">
        <v>108</v>
      </c>
      <c r="G19" s="5">
        <v>141</v>
      </c>
      <c r="H19" s="11">
        <v>133.788308</v>
      </c>
    </row>
    <row r="20" spans="1:8">
      <c r="A20" s="4" t="s">
        <v>149</v>
      </c>
      <c r="B20" s="4" t="s">
        <v>168</v>
      </c>
      <c r="C20" s="4" t="s">
        <v>171</v>
      </c>
      <c r="D20" s="4" t="s">
        <v>43</v>
      </c>
      <c r="E20" s="4">
        <v>1611</v>
      </c>
      <c r="F20" s="4">
        <v>1611</v>
      </c>
      <c r="G20" s="5">
        <v>394</v>
      </c>
      <c r="H20" s="11">
        <v>384.94269100000002</v>
      </c>
    </row>
    <row r="21" spans="1:8" ht="15.75" customHeight="1">
      <c r="A21" s="4" t="s">
        <v>149</v>
      </c>
      <c r="B21" s="4" t="s">
        <v>154</v>
      </c>
      <c r="C21" s="4" t="s">
        <v>155</v>
      </c>
      <c r="D21" s="3" t="s">
        <v>37</v>
      </c>
      <c r="E21" s="3">
        <v>1</v>
      </c>
      <c r="F21" s="3">
        <v>1</v>
      </c>
      <c r="G21" s="11">
        <v>128.868607</v>
      </c>
      <c r="H21" s="11">
        <v>128.868607</v>
      </c>
    </row>
    <row r="22" spans="1:8" ht="15.75" customHeight="1">
      <c r="A22" s="4" t="s">
        <v>149</v>
      </c>
      <c r="B22" s="4" t="s">
        <v>154</v>
      </c>
      <c r="C22" s="4" t="s">
        <v>155</v>
      </c>
      <c r="D22" s="4" t="s">
        <v>43</v>
      </c>
      <c r="E22" s="4">
        <v>173</v>
      </c>
      <c r="F22" s="4">
        <v>166</v>
      </c>
      <c r="G22" s="5">
        <v>1626.3</v>
      </c>
      <c r="H22" s="11">
        <v>1542.6932589999999</v>
      </c>
    </row>
    <row r="23" spans="1:8" ht="15.75" customHeight="1">
      <c r="A23" s="4" t="s">
        <v>149</v>
      </c>
      <c r="B23" s="4" t="s">
        <v>172</v>
      </c>
      <c r="C23" s="4" t="s">
        <v>173</v>
      </c>
      <c r="D23" s="4" t="s">
        <v>43</v>
      </c>
      <c r="E23" s="4">
        <v>2477</v>
      </c>
      <c r="F23" s="4">
        <v>2843</v>
      </c>
      <c r="G23" s="5">
        <v>4265.45</v>
      </c>
      <c r="H23" s="11">
        <v>4109.0063190000001</v>
      </c>
    </row>
    <row r="24" spans="1:8" ht="15.75" customHeight="1">
      <c r="A24" s="4" t="s">
        <v>149</v>
      </c>
      <c r="B24" s="4" t="s">
        <v>174</v>
      </c>
      <c r="C24" s="4" t="s">
        <v>175</v>
      </c>
      <c r="D24" s="4" t="s">
        <v>43</v>
      </c>
      <c r="E24" s="4">
        <v>1.2</v>
      </c>
      <c r="F24" s="3">
        <v>0.8</v>
      </c>
      <c r="G24" s="5">
        <v>485</v>
      </c>
      <c r="H24" s="11">
        <v>484.85721899999999</v>
      </c>
    </row>
    <row r="25" spans="1:8" ht="15.75" customHeight="1">
      <c r="G25" s="14" t="s">
        <v>84</v>
      </c>
      <c r="H25" s="16">
        <f>SUM(H2:H24)</f>
        <v>27606.196093999999</v>
      </c>
    </row>
    <row r="26" spans="1:8" ht="15.75" customHeight="1">
      <c r="G26" s="6" t="s">
        <v>85</v>
      </c>
      <c r="H26" s="16">
        <f>27606196094/1000000</f>
        <v>27606.196093999999</v>
      </c>
    </row>
    <row r="27" spans="1:8" ht="15.75" customHeight="1">
      <c r="G27" s="6" t="s">
        <v>86</v>
      </c>
      <c r="H27" s="7">
        <f>+H26-H25</f>
        <v>0</v>
      </c>
    </row>
    <row r="28" spans="1:8" ht="15.75" customHeight="1"/>
    <row r="29" spans="1:8" ht="15.75" customHeight="1"/>
    <row r="30" spans="1:8" ht="15.75" customHeight="1"/>
    <row r="31" spans="1:8" ht="15.75" customHeight="1"/>
    <row r="32" spans="1:8" ht="15.75" customHeight="1"/>
    <row r="33" spans="8:8" ht="15.75" customHeight="1"/>
    <row r="34" spans="8:8" ht="15.75" customHeight="1">
      <c r="H34" s="17">
        <f>52000000+20000000</f>
        <v>72000000</v>
      </c>
    </row>
    <row r="35" spans="8:8" ht="15.75" customHeight="1"/>
    <row r="36" spans="8:8" ht="15.75" customHeight="1"/>
    <row r="37" spans="8:8" ht="15.75" customHeight="1">
      <c r="H37" s="17">
        <f>H34*0.72</f>
        <v>51840000</v>
      </c>
    </row>
    <row r="38" spans="8:8" ht="15.75" customHeight="1"/>
    <row r="39" spans="8:8" ht="15.75" customHeight="1"/>
    <row r="40" spans="8:8" ht="15.75" customHeight="1">
      <c r="H40" s="17">
        <f>52*0.72</f>
        <v>37.44</v>
      </c>
    </row>
    <row r="41" spans="8:8" ht="15.75" customHeight="1">
      <c r="H41" s="17">
        <f>52*0.28</f>
        <v>14.560000000000002</v>
      </c>
    </row>
    <row r="42" spans="8:8" ht="15.75" customHeight="1"/>
    <row r="43" spans="8:8" ht="15.75" customHeight="1"/>
    <row r="44" spans="8:8" ht="15.75" customHeight="1"/>
    <row r="45" spans="8:8" ht="15.75" customHeight="1"/>
    <row r="46" spans="8:8" ht="15.75" customHeight="1"/>
    <row r="47" spans="8:8" ht="15.75" customHeight="1"/>
    <row r="48" spans="8: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pageMargins left="0.7" right="0.7" top="0.75" bottom="0.75" header="0" footer="0"/>
  <pageSetup orientation="landscape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Hoja2!$D$1:$D$7</xm:f>
          </x14:formula1>
          <xm:sqref>A2:A24</xm:sqref>
        </x14:dataValidation>
        <x14:dataValidation type="list" allowBlank="1" showErrorMessage="1">
          <x14:formula1>
            <xm:f>Hoja2!$A$1:$A$22</xm:f>
          </x14:formula1>
          <xm:sqref>D2:D24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2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4.42578125" defaultRowHeight="15" customHeight="1"/>
  <cols>
    <col min="1" max="4" width="26.42578125" customWidth="1"/>
    <col min="5" max="8" width="21.85546875" customWidth="1"/>
    <col min="9" max="26" width="10.7109375" customWidth="1"/>
  </cols>
  <sheetData>
    <row r="1" spans="1:8" ht="6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</row>
    <row r="2" spans="1:8">
      <c r="A2" s="4" t="s">
        <v>176</v>
      </c>
      <c r="B2" s="4" t="s">
        <v>177</v>
      </c>
      <c r="C2" s="4" t="s">
        <v>178</v>
      </c>
      <c r="D2" s="4" t="s">
        <v>11</v>
      </c>
      <c r="E2" s="4">
        <v>400</v>
      </c>
      <c r="F2" s="4">
        <v>337</v>
      </c>
      <c r="G2" s="5">
        <v>263.62</v>
      </c>
      <c r="H2" s="5">
        <v>260.55</v>
      </c>
    </row>
    <row r="3" spans="1:8">
      <c r="A3" s="4" t="s">
        <v>176</v>
      </c>
      <c r="B3" s="4" t="s">
        <v>179</v>
      </c>
      <c r="C3" s="4" t="s">
        <v>180</v>
      </c>
      <c r="D3" s="4" t="s">
        <v>11</v>
      </c>
      <c r="E3" s="4">
        <v>1750</v>
      </c>
      <c r="F3" s="4">
        <v>2607</v>
      </c>
      <c r="G3" s="5">
        <v>116.03</v>
      </c>
      <c r="H3" s="5">
        <v>115.46</v>
      </c>
    </row>
    <row r="4" spans="1:8">
      <c r="A4" s="4" t="s">
        <v>176</v>
      </c>
      <c r="B4" s="4" t="s">
        <v>181</v>
      </c>
      <c r="C4" s="4" t="s">
        <v>182</v>
      </c>
      <c r="D4" s="4" t="s">
        <v>11</v>
      </c>
      <c r="E4" s="4">
        <v>1150</v>
      </c>
      <c r="F4" s="4">
        <v>1191</v>
      </c>
      <c r="G4" s="5">
        <v>625.45000000000005</v>
      </c>
      <c r="H4" s="5">
        <v>625.45000000000005</v>
      </c>
    </row>
    <row r="5" spans="1:8">
      <c r="A5" s="4" t="s">
        <v>176</v>
      </c>
      <c r="B5" s="4" t="s">
        <v>177</v>
      </c>
      <c r="C5" s="4" t="s">
        <v>178</v>
      </c>
      <c r="D5" s="4" t="s">
        <v>21</v>
      </c>
      <c r="E5" s="3">
        <v>50</v>
      </c>
      <c r="F5" s="3">
        <v>42</v>
      </c>
      <c r="G5" s="11">
        <v>32.950000000000003</v>
      </c>
      <c r="H5" s="11">
        <v>32.57</v>
      </c>
    </row>
    <row r="6" spans="1:8">
      <c r="A6" s="4" t="s">
        <v>176</v>
      </c>
      <c r="B6" s="4" t="s">
        <v>179</v>
      </c>
      <c r="C6" s="4" t="s">
        <v>180</v>
      </c>
      <c r="D6" s="4" t="s">
        <v>21</v>
      </c>
      <c r="E6" s="4">
        <v>1750</v>
      </c>
      <c r="F6" s="4">
        <v>1000</v>
      </c>
      <c r="G6" s="5">
        <v>96.43</v>
      </c>
      <c r="H6" s="5">
        <v>95.86</v>
      </c>
    </row>
    <row r="7" spans="1:8">
      <c r="A7" s="4" t="s">
        <v>176</v>
      </c>
      <c r="B7" s="4" t="s">
        <v>181</v>
      </c>
      <c r="C7" s="4" t="s">
        <v>182</v>
      </c>
      <c r="D7" s="4" t="s">
        <v>21</v>
      </c>
      <c r="E7" s="4">
        <v>350</v>
      </c>
      <c r="F7" s="4">
        <v>367</v>
      </c>
      <c r="G7" s="5">
        <v>216.86</v>
      </c>
      <c r="H7" s="5">
        <v>216.86</v>
      </c>
    </row>
    <row r="8" spans="1:8">
      <c r="A8" s="4" t="s">
        <v>176</v>
      </c>
      <c r="B8" s="4" t="s">
        <v>177</v>
      </c>
      <c r="C8" s="4" t="s">
        <v>178</v>
      </c>
      <c r="D8" s="4" t="s">
        <v>23</v>
      </c>
      <c r="E8" s="4">
        <v>80</v>
      </c>
      <c r="F8" s="4">
        <v>74</v>
      </c>
      <c r="G8" s="5">
        <v>52.72</v>
      </c>
      <c r="H8" s="5">
        <v>52.11</v>
      </c>
    </row>
    <row r="9" spans="1:8">
      <c r="A9" s="4" t="s">
        <v>176</v>
      </c>
      <c r="B9" s="4" t="s">
        <v>179</v>
      </c>
      <c r="C9" s="4" t="s">
        <v>180</v>
      </c>
      <c r="D9" s="4" t="s">
        <v>23</v>
      </c>
      <c r="E9" s="4">
        <v>1750</v>
      </c>
      <c r="F9" s="4">
        <v>1249</v>
      </c>
      <c r="G9" s="5">
        <v>100.75</v>
      </c>
      <c r="H9" s="5">
        <v>100.75</v>
      </c>
    </row>
    <row r="10" spans="1:8">
      <c r="A10" s="4" t="s">
        <v>176</v>
      </c>
      <c r="B10" s="4" t="s">
        <v>181</v>
      </c>
      <c r="C10" s="4" t="s">
        <v>182</v>
      </c>
      <c r="D10" s="4" t="s">
        <v>23</v>
      </c>
      <c r="E10" s="4">
        <v>850</v>
      </c>
      <c r="F10" s="4">
        <v>876</v>
      </c>
      <c r="G10" s="5">
        <v>378.41</v>
      </c>
      <c r="H10" s="5">
        <v>378.41</v>
      </c>
    </row>
    <row r="11" spans="1:8">
      <c r="A11" s="4" t="s">
        <v>176</v>
      </c>
      <c r="B11" s="4" t="s">
        <v>177</v>
      </c>
      <c r="C11" s="4" t="s">
        <v>178</v>
      </c>
      <c r="D11" s="4" t="s">
        <v>24</v>
      </c>
      <c r="E11" s="4">
        <v>2150</v>
      </c>
      <c r="F11" s="4">
        <v>1831</v>
      </c>
      <c r="G11" s="5">
        <v>1416.95</v>
      </c>
      <c r="H11" s="5">
        <v>1400.44</v>
      </c>
    </row>
    <row r="12" spans="1:8">
      <c r="A12" s="4" t="s">
        <v>176</v>
      </c>
      <c r="B12" s="4" t="s">
        <v>179</v>
      </c>
      <c r="C12" s="4" t="s">
        <v>180</v>
      </c>
      <c r="D12" s="4" t="s">
        <v>24</v>
      </c>
      <c r="E12" s="4">
        <v>1750</v>
      </c>
      <c r="F12" s="4">
        <v>1257</v>
      </c>
      <c r="G12" s="5">
        <v>94.94</v>
      </c>
      <c r="H12" s="5">
        <v>94.64</v>
      </c>
    </row>
    <row r="13" spans="1:8">
      <c r="A13" s="4" t="s">
        <v>176</v>
      </c>
      <c r="B13" s="4" t="s">
        <v>179</v>
      </c>
      <c r="C13" s="4" t="s">
        <v>183</v>
      </c>
      <c r="D13" s="3" t="s">
        <v>43</v>
      </c>
      <c r="E13" s="4">
        <v>1</v>
      </c>
      <c r="F13" s="4">
        <v>1</v>
      </c>
      <c r="G13" s="5">
        <v>165.76</v>
      </c>
      <c r="H13" s="5">
        <v>165.76</v>
      </c>
    </row>
    <row r="14" spans="1:8">
      <c r="A14" s="4" t="s">
        <v>176</v>
      </c>
      <c r="B14" s="4" t="s">
        <v>179</v>
      </c>
      <c r="C14" s="4" t="s">
        <v>184</v>
      </c>
      <c r="D14" s="3" t="s">
        <v>43</v>
      </c>
      <c r="E14" s="4">
        <v>1</v>
      </c>
      <c r="F14" s="4">
        <v>1</v>
      </c>
      <c r="G14" s="5">
        <v>128.99</v>
      </c>
      <c r="H14" s="5">
        <v>128.99</v>
      </c>
    </row>
    <row r="15" spans="1:8">
      <c r="A15" s="4" t="s">
        <v>176</v>
      </c>
      <c r="B15" s="4" t="s">
        <v>181</v>
      </c>
      <c r="C15" s="4" t="s">
        <v>182</v>
      </c>
      <c r="D15" s="4" t="s">
        <v>24</v>
      </c>
      <c r="E15" s="4">
        <v>2500</v>
      </c>
      <c r="F15" s="4">
        <v>2528</v>
      </c>
      <c r="G15" s="5">
        <v>1235.3699999999999</v>
      </c>
      <c r="H15" s="5">
        <v>1235.3699999999999</v>
      </c>
    </row>
    <row r="16" spans="1:8">
      <c r="A16" s="4" t="s">
        <v>176</v>
      </c>
      <c r="B16" s="4" t="s">
        <v>181</v>
      </c>
      <c r="C16" s="4" t="s">
        <v>185</v>
      </c>
      <c r="D16" s="3" t="s">
        <v>43</v>
      </c>
      <c r="E16" s="4">
        <v>3</v>
      </c>
      <c r="F16" s="4">
        <v>3</v>
      </c>
      <c r="G16" s="5">
        <v>278.63</v>
      </c>
      <c r="H16" s="5">
        <v>278.63</v>
      </c>
    </row>
    <row r="17" spans="1:8">
      <c r="A17" s="4" t="s">
        <v>176</v>
      </c>
      <c r="B17" s="4" t="s">
        <v>186</v>
      </c>
      <c r="C17" s="4" t="s">
        <v>187</v>
      </c>
      <c r="D17" s="3" t="s">
        <v>43</v>
      </c>
      <c r="E17" s="4">
        <v>310</v>
      </c>
      <c r="F17" s="4">
        <v>310</v>
      </c>
      <c r="G17" s="5">
        <v>916.97</v>
      </c>
      <c r="H17" s="5">
        <v>916.97</v>
      </c>
    </row>
    <row r="18" spans="1:8">
      <c r="A18" s="4" t="s">
        <v>176</v>
      </c>
      <c r="B18" s="4" t="s">
        <v>177</v>
      </c>
      <c r="C18" s="4" t="s">
        <v>178</v>
      </c>
      <c r="D18" s="4" t="s">
        <v>26</v>
      </c>
      <c r="E18" s="4">
        <v>600</v>
      </c>
      <c r="F18" s="4">
        <v>502</v>
      </c>
      <c r="G18" s="5">
        <v>395.43</v>
      </c>
      <c r="H18" s="5">
        <v>390.82</v>
      </c>
    </row>
    <row r="19" spans="1:8">
      <c r="A19" s="4" t="s">
        <v>176</v>
      </c>
      <c r="B19" s="4" t="s">
        <v>177</v>
      </c>
      <c r="C19" s="4" t="s">
        <v>188</v>
      </c>
      <c r="D19" s="3" t="s">
        <v>43</v>
      </c>
      <c r="E19" s="4">
        <v>100</v>
      </c>
      <c r="F19" s="4">
        <v>100</v>
      </c>
      <c r="G19" s="5">
        <v>1.93</v>
      </c>
      <c r="H19" s="5">
        <v>1.93</v>
      </c>
    </row>
    <row r="20" spans="1:8">
      <c r="A20" s="4" t="s">
        <v>176</v>
      </c>
      <c r="B20" s="4" t="s">
        <v>179</v>
      </c>
      <c r="C20" s="4" t="s">
        <v>180</v>
      </c>
      <c r="D20" s="4" t="s">
        <v>26</v>
      </c>
      <c r="E20" s="4">
        <v>1750</v>
      </c>
      <c r="F20" s="4">
        <v>2359</v>
      </c>
      <c r="G20" s="5">
        <v>104.51</v>
      </c>
      <c r="H20" s="5">
        <v>104.51</v>
      </c>
    </row>
    <row r="21" spans="1:8" ht="15.75" customHeight="1">
      <c r="A21" s="4" t="s">
        <v>176</v>
      </c>
      <c r="B21" s="4" t="s">
        <v>179</v>
      </c>
      <c r="C21" s="4" t="s">
        <v>189</v>
      </c>
      <c r="D21" s="3" t="s">
        <v>43</v>
      </c>
      <c r="E21" s="4">
        <v>26528</v>
      </c>
      <c r="F21" s="4">
        <v>26528</v>
      </c>
      <c r="G21" s="5">
        <v>12932.96</v>
      </c>
      <c r="H21" s="5">
        <v>12720.34</v>
      </c>
    </row>
    <row r="22" spans="1:8" ht="15.75" customHeight="1">
      <c r="A22" s="4" t="s">
        <v>176</v>
      </c>
      <c r="B22" s="4" t="s">
        <v>179</v>
      </c>
      <c r="C22" s="4" t="s">
        <v>190</v>
      </c>
      <c r="D22" s="3" t="s">
        <v>43</v>
      </c>
      <c r="E22" s="4">
        <v>37</v>
      </c>
      <c r="F22" s="4">
        <v>37</v>
      </c>
      <c r="G22" s="5">
        <v>1605.73</v>
      </c>
      <c r="H22" s="5">
        <v>1604.17</v>
      </c>
    </row>
    <row r="23" spans="1:8" ht="15.75" customHeight="1">
      <c r="A23" s="4" t="s">
        <v>176</v>
      </c>
      <c r="B23" s="4" t="s">
        <v>179</v>
      </c>
      <c r="C23" s="4" t="s">
        <v>191</v>
      </c>
      <c r="D23" s="3" t="s">
        <v>43</v>
      </c>
      <c r="E23" s="4">
        <v>100</v>
      </c>
      <c r="F23" s="4">
        <v>100</v>
      </c>
      <c r="G23" s="5">
        <v>71.81</v>
      </c>
      <c r="H23" s="5">
        <v>71.81</v>
      </c>
    </row>
    <row r="24" spans="1:8" ht="15.75" customHeight="1">
      <c r="A24" s="4" t="s">
        <v>176</v>
      </c>
      <c r="B24" s="4" t="s">
        <v>181</v>
      </c>
      <c r="C24" s="4" t="s">
        <v>182</v>
      </c>
      <c r="D24" s="4" t="s">
        <v>26</v>
      </c>
      <c r="E24" s="4">
        <v>850</v>
      </c>
      <c r="F24" s="4">
        <v>891</v>
      </c>
      <c r="G24" s="5">
        <v>314.29000000000002</v>
      </c>
      <c r="H24" s="5">
        <v>314.29000000000002</v>
      </c>
    </row>
    <row r="25" spans="1:8" ht="15.75" customHeight="1">
      <c r="A25" s="4" t="s">
        <v>176</v>
      </c>
      <c r="B25" s="4" t="s">
        <v>177</v>
      </c>
      <c r="C25" s="4" t="s">
        <v>178</v>
      </c>
      <c r="D25" s="4" t="s">
        <v>28</v>
      </c>
      <c r="E25" s="4">
        <v>930</v>
      </c>
      <c r="F25" s="4">
        <v>801</v>
      </c>
      <c r="G25" s="5">
        <v>612.91</v>
      </c>
      <c r="H25" s="5">
        <v>605.77</v>
      </c>
    </row>
    <row r="26" spans="1:8" ht="15.75" customHeight="1">
      <c r="A26" s="4" t="s">
        <v>176</v>
      </c>
      <c r="B26" s="4" t="s">
        <v>179</v>
      </c>
      <c r="C26" s="4" t="s">
        <v>180</v>
      </c>
      <c r="D26" s="4" t="s">
        <v>28</v>
      </c>
      <c r="E26" s="3">
        <v>1750</v>
      </c>
      <c r="F26" s="3">
        <v>663</v>
      </c>
      <c r="G26" s="11">
        <v>80.2</v>
      </c>
      <c r="H26" s="11">
        <v>79.63</v>
      </c>
    </row>
    <row r="27" spans="1:8" ht="15.75" customHeight="1">
      <c r="A27" s="4" t="s">
        <v>176</v>
      </c>
      <c r="B27" s="4" t="s">
        <v>179</v>
      </c>
      <c r="C27" s="4" t="s">
        <v>192</v>
      </c>
      <c r="D27" s="3" t="s">
        <v>43</v>
      </c>
      <c r="E27" s="4">
        <v>31</v>
      </c>
      <c r="F27" s="4">
        <v>31</v>
      </c>
      <c r="G27" s="5">
        <v>7625.47</v>
      </c>
      <c r="H27" s="5">
        <v>7597.8</v>
      </c>
    </row>
    <row r="28" spans="1:8" ht="15.75" customHeight="1">
      <c r="A28" s="4" t="s">
        <v>176</v>
      </c>
      <c r="B28" s="4" t="s">
        <v>181</v>
      </c>
      <c r="C28" s="4" t="s">
        <v>182</v>
      </c>
      <c r="D28" s="4" t="s">
        <v>28</v>
      </c>
      <c r="E28" s="4">
        <v>550</v>
      </c>
      <c r="F28" s="4">
        <v>550</v>
      </c>
      <c r="G28" s="5">
        <v>327.5</v>
      </c>
      <c r="H28" s="5">
        <v>327.5</v>
      </c>
    </row>
    <row r="29" spans="1:8" ht="15.75" customHeight="1">
      <c r="A29" s="4" t="s">
        <v>176</v>
      </c>
      <c r="B29" s="4" t="s">
        <v>186</v>
      </c>
      <c r="C29" s="4" t="s">
        <v>193</v>
      </c>
      <c r="D29" s="4" t="s">
        <v>28</v>
      </c>
      <c r="E29" s="4">
        <v>100</v>
      </c>
      <c r="F29" s="4">
        <v>100</v>
      </c>
      <c r="G29" s="5">
        <v>309.13</v>
      </c>
      <c r="H29" s="5">
        <v>309.13</v>
      </c>
    </row>
    <row r="30" spans="1:8" ht="15.75" customHeight="1">
      <c r="A30" s="4" t="s">
        <v>176</v>
      </c>
      <c r="B30" s="4" t="s">
        <v>194</v>
      </c>
      <c r="C30" s="4" t="s">
        <v>195</v>
      </c>
      <c r="D30" s="3" t="s">
        <v>43</v>
      </c>
      <c r="E30" s="4">
        <v>5.2</v>
      </c>
      <c r="F30" s="4">
        <v>5.2</v>
      </c>
      <c r="G30" s="5">
        <v>39441.07</v>
      </c>
      <c r="H30" s="5">
        <v>38283.47</v>
      </c>
    </row>
    <row r="31" spans="1:8" ht="15.75" customHeight="1">
      <c r="A31" s="4" t="s">
        <v>176</v>
      </c>
      <c r="B31" s="4" t="s">
        <v>177</v>
      </c>
      <c r="C31" s="4" t="s">
        <v>178</v>
      </c>
      <c r="D31" s="4" t="s">
        <v>29</v>
      </c>
      <c r="E31" s="4">
        <v>650</v>
      </c>
      <c r="F31" s="4">
        <v>619</v>
      </c>
      <c r="G31" s="5">
        <v>428.38</v>
      </c>
      <c r="H31" s="5">
        <v>423.39</v>
      </c>
    </row>
    <row r="32" spans="1:8" ht="15.75" customHeight="1">
      <c r="A32" s="4" t="s">
        <v>176</v>
      </c>
      <c r="B32" s="4" t="s">
        <v>179</v>
      </c>
      <c r="C32" s="4" t="s">
        <v>180</v>
      </c>
      <c r="D32" s="4" t="s">
        <v>29</v>
      </c>
      <c r="E32" s="4">
        <v>1750</v>
      </c>
      <c r="F32" s="4">
        <v>3511</v>
      </c>
      <c r="G32" s="5">
        <v>108.17</v>
      </c>
      <c r="H32" s="5">
        <v>108.17</v>
      </c>
    </row>
    <row r="33" spans="1:8" ht="15.75" customHeight="1">
      <c r="A33" s="4" t="s">
        <v>176</v>
      </c>
      <c r="B33" s="4" t="s">
        <v>181</v>
      </c>
      <c r="C33" s="4" t="s">
        <v>182</v>
      </c>
      <c r="D33" s="4" t="s">
        <v>29</v>
      </c>
      <c r="E33" s="4">
        <v>3000</v>
      </c>
      <c r="F33" s="4">
        <v>3086</v>
      </c>
      <c r="G33" s="5">
        <v>1723.77</v>
      </c>
      <c r="H33" s="5">
        <v>1723.77</v>
      </c>
    </row>
    <row r="34" spans="1:8" ht="15.75" customHeight="1">
      <c r="A34" s="4" t="s">
        <v>176</v>
      </c>
      <c r="B34" s="4" t="s">
        <v>177</v>
      </c>
      <c r="C34" s="4" t="s">
        <v>178</v>
      </c>
      <c r="D34" s="4" t="s">
        <v>30</v>
      </c>
      <c r="E34" s="4">
        <v>1280</v>
      </c>
      <c r="F34" s="4">
        <v>1528</v>
      </c>
      <c r="G34" s="5">
        <v>843.58</v>
      </c>
      <c r="H34" s="5">
        <v>833.75</v>
      </c>
    </row>
    <row r="35" spans="1:8" ht="15.75" customHeight="1">
      <c r="A35" s="4" t="s">
        <v>176</v>
      </c>
      <c r="B35" s="4" t="s">
        <v>179</v>
      </c>
      <c r="C35" s="4" t="s">
        <v>180</v>
      </c>
      <c r="D35" s="4" t="s">
        <v>30</v>
      </c>
      <c r="E35" s="4">
        <v>1750</v>
      </c>
      <c r="F35" s="4">
        <v>3929</v>
      </c>
      <c r="G35" s="5">
        <v>109.11</v>
      </c>
      <c r="H35" s="5">
        <v>108.86</v>
      </c>
    </row>
    <row r="36" spans="1:8" ht="15.75" customHeight="1">
      <c r="A36" s="4" t="s">
        <v>176</v>
      </c>
      <c r="B36" s="4" t="s">
        <v>181</v>
      </c>
      <c r="C36" s="4" t="s">
        <v>182</v>
      </c>
      <c r="D36" s="4" t="s">
        <v>30</v>
      </c>
      <c r="E36" s="4">
        <v>200</v>
      </c>
      <c r="F36" s="4">
        <v>216</v>
      </c>
      <c r="G36" s="5">
        <v>95.63</v>
      </c>
      <c r="H36" s="5">
        <v>95.63</v>
      </c>
    </row>
    <row r="37" spans="1:8" ht="15.75" customHeight="1">
      <c r="A37" s="4" t="s">
        <v>176</v>
      </c>
      <c r="B37" s="4" t="s">
        <v>196</v>
      </c>
      <c r="C37" s="4" t="s">
        <v>197</v>
      </c>
      <c r="D37" s="3" t="s">
        <v>43</v>
      </c>
      <c r="E37" s="4">
        <v>21</v>
      </c>
      <c r="F37" s="4">
        <v>21</v>
      </c>
      <c r="G37" s="5">
        <v>934.11</v>
      </c>
      <c r="H37" s="5">
        <v>922.15</v>
      </c>
    </row>
    <row r="38" spans="1:8" ht="15.75" customHeight="1">
      <c r="A38" s="4" t="s">
        <v>176</v>
      </c>
      <c r="B38" s="4" t="s">
        <v>177</v>
      </c>
      <c r="C38" s="4" t="s">
        <v>178</v>
      </c>
      <c r="D38" s="4" t="s">
        <v>31</v>
      </c>
      <c r="E38" s="4">
        <v>330</v>
      </c>
      <c r="F38" s="4">
        <v>401</v>
      </c>
      <c r="G38" s="5">
        <v>217.49</v>
      </c>
      <c r="H38" s="5">
        <v>214.95</v>
      </c>
    </row>
    <row r="39" spans="1:8" ht="15.75" customHeight="1">
      <c r="A39" s="4" t="s">
        <v>176</v>
      </c>
      <c r="B39" s="4" t="s">
        <v>177</v>
      </c>
      <c r="C39" s="4" t="s">
        <v>198</v>
      </c>
      <c r="D39" s="3" t="s">
        <v>43</v>
      </c>
      <c r="E39" s="4">
        <v>4</v>
      </c>
      <c r="F39" s="4">
        <v>4</v>
      </c>
      <c r="G39" s="5">
        <v>1816.96</v>
      </c>
      <c r="H39" s="5">
        <v>1815.26</v>
      </c>
    </row>
    <row r="40" spans="1:8" ht="15.75" customHeight="1">
      <c r="A40" s="4" t="s">
        <v>176</v>
      </c>
      <c r="B40" s="4" t="s">
        <v>179</v>
      </c>
      <c r="C40" s="4" t="s">
        <v>180</v>
      </c>
      <c r="D40" s="4" t="s">
        <v>31</v>
      </c>
      <c r="E40" s="4">
        <v>1750</v>
      </c>
      <c r="F40" s="4">
        <v>1447</v>
      </c>
      <c r="G40" s="5">
        <v>103.59</v>
      </c>
      <c r="H40" s="5">
        <v>103.59</v>
      </c>
    </row>
    <row r="41" spans="1:8" ht="15.75" customHeight="1">
      <c r="A41" s="4" t="s">
        <v>176</v>
      </c>
      <c r="B41" s="4" t="s">
        <v>181</v>
      </c>
      <c r="C41" s="4" t="s">
        <v>182</v>
      </c>
      <c r="D41" s="4" t="s">
        <v>31</v>
      </c>
      <c r="E41" s="4">
        <v>600</v>
      </c>
      <c r="F41" s="4">
        <v>630</v>
      </c>
      <c r="G41" s="5">
        <v>179.15</v>
      </c>
      <c r="H41" s="5">
        <v>179.15</v>
      </c>
    </row>
    <row r="42" spans="1:8" ht="15.75" customHeight="1">
      <c r="A42" s="4" t="s">
        <v>176</v>
      </c>
      <c r="B42" s="4" t="s">
        <v>177</v>
      </c>
      <c r="C42" s="4" t="s">
        <v>178</v>
      </c>
      <c r="D42" s="4" t="s">
        <v>32</v>
      </c>
      <c r="E42" s="4">
        <v>1050</v>
      </c>
      <c r="F42" s="4">
        <v>1209</v>
      </c>
      <c r="G42" s="5">
        <v>692</v>
      </c>
      <c r="H42" s="5">
        <v>683.93</v>
      </c>
    </row>
    <row r="43" spans="1:8" ht="15.75" customHeight="1">
      <c r="A43" s="4" t="s">
        <v>176</v>
      </c>
      <c r="B43" s="4" t="s">
        <v>179</v>
      </c>
      <c r="C43" s="4" t="s">
        <v>180</v>
      </c>
      <c r="D43" s="4" t="s">
        <v>32</v>
      </c>
      <c r="E43" s="4">
        <v>1750</v>
      </c>
      <c r="F43" s="4">
        <v>4664</v>
      </c>
      <c r="G43" s="5">
        <v>108.29</v>
      </c>
      <c r="H43" s="5">
        <v>107.53</v>
      </c>
    </row>
    <row r="44" spans="1:8" ht="15.75" customHeight="1">
      <c r="A44" s="4" t="s">
        <v>176</v>
      </c>
      <c r="B44" s="4" t="s">
        <v>181</v>
      </c>
      <c r="C44" s="4" t="s">
        <v>182</v>
      </c>
      <c r="D44" s="4" t="s">
        <v>32</v>
      </c>
      <c r="E44" s="4">
        <v>7000</v>
      </c>
      <c r="F44" s="4">
        <v>7040</v>
      </c>
      <c r="G44" s="5">
        <v>3848.65</v>
      </c>
      <c r="H44" s="5">
        <v>3832.61</v>
      </c>
    </row>
    <row r="45" spans="1:8" ht="15.75" customHeight="1">
      <c r="A45" s="4" t="s">
        <v>176</v>
      </c>
      <c r="B45" s="4" t="s">
        <v>177</v>
      </c>
      <c r="C45" s="4" t="s">
        <v>178</v>
      </c>
      <c r="D45" s="4" t="s">
        <v>33</v>
      </c>
      <c r="E45" s="4">
        <v>2910</v>
      </c>
      <c r="F45" s="4">
        <v>2505</v>
      </c>
      <c r="G45" s="5">
        <v>1917.83</v>
      </c>
      <c r="H45" s="5">
        <v>1895.47</v>
      </c>
    </row>
    <row r="46" spans="1:8" ht="15.75" customHeight="1">
      <c r="A46" s="4" t="s">
        <v>176</v>
      </c>
      <c r="B46" s="4" t="s">
        <v>179</v>
      </c>
      <c r="C46" s="4" t="s">
        <v>180</v>
      </c>
      <c r="D46" s="4" t="s">
        <v>33</v>
      </c>
      <c r="E46" s="4">
        <v>1750</v>
      </c>
      <c r="F46" s="4">
        <v>4835</v>
      </c>
      <c r="G46" s="5">
        <v>116.27</v>
      </c>
      <c r="H46" s="5">
        <v>108.27</v>
      </c>
    </row>
    <row r="47" spans="1:8" ht="15.75" customHeight="1">
      <c r="A47" s="4" t="s">
        <v>176</v>
      </c>
      <c r="B47" s="4" t="s">
        <v>181</v>
      </c>
      <c r="C47" s="4" t="s">
        <v>182</v>
      </c>
      <c r="D47" s="4" t="s">
        <v>33</v>
      </c>
      <c r="E47" s="4">
        <v>4300</v>
      </c>
      <c r="F47" s="4">
        <v>4313</v>
      </c>
      <c r="G47" s="5">
        <v>2396.52</v>
      </c>
      <c r="H47" s="5">
        <v>2396.52</v>
      </c>
    </row>
    <row r="48" spans="1:8" ht="15.75" customHeight="1">
      <c r="A48" s="4" t="s">
        <v>176</v>
      </c>
      <c r="B48" s="4" t="s">
        <v>177</v>
      </c>
      <c r="C48" s="4" t="s">
        <v>178</v>
      </c>
      <c r="D48" s="4" t="s">
        <v>34</v>
      </c>
      <c r="E48" s="4">
        <v>100</v>
      </c>
      <c r="F48" s="4">
        <v>115</v>
      </c>
      <c r="G48" s="5">
        <v>65.900000000000006</v>
      </c>
      <c r="H48" s="5">
        <v>65.14</v>
      </c>
    </row>
    <row r="49" spans="1:8" ht="15.75" customHeight="1">
      <c r="A49" s="4" t="s">
        <v>176</v>
      </c>
      <c r="B49" s="4" t="s">
        <v>181</v>
      </c>
      <c r="C49" s="4" t="s">
        <v>182</v>
      </c>
      <c r="D49" s="4" t="s">
        <v>34</v>
      </c>
      <c r="E49" s="4">
        <v>800</v>
      </c>
      <c r="F49" s="4">
        <v>828</v>
      </c>
      <c r="G49" s="5">
        <v>271.55</v>
      </c>
      <c r="H49" s="5">
        <v>271.55</v>
      </c>
    </row>
    <row r="50" spans="1:8" ht="15.75" customHeight="1">
      <c r="A50" s="4" t="s">
        <v>176</v>
      </c>
      <c r="B50" s="4" t="s">
        <v>179</v>
      </c>
      <c r="C50" s="4" t="s">
        <v>180</v>
      </c>
      <c r="D50" s="3" t="s">
        <v>34</v>
      </c>
      <c r="E50" s="3">
        <v>1750</v>
      </c>
      <c r="F50" s="3">
        <v>1611</v>
      </c>
      <c r="G50" s="11">
        <v>102.34</v>
      </c>
      <c r="H50" s="11">
        <v>102.34</v>
      </c>
    </row>
    <row r="51" spans="1:8" ht="15.75" customHeight="1">
      <c r="A51" s="4" t="s">
        <v>176</v>
      </c>
      <c r="B51" s="4" t="s">
        <v>179</v>
      </c>
      <c r="C51" s="4" t="s">
        <v>180</v>
      </c>
      <c r="D51" s="4" t="s">
        <v>35</v>
      </c>
      <c r="E51" s="3">
        <v>1750</v>
      </c>
      <c r="F51" s="4">
        <v>888</v>
      </c>
      <c r="G51" s="5">
        <v>101.11</v>
      </c>
      <c r="H51" s="5">
        <v>101.11</v>
      </c>
    </row>
    <row r="52" spans="1:8" ht="15.75" customHeight="1">
      <c r="A52" s="4" t="s">
        <v>176</v>
      </c>
      <c r="B52" s="4" t="s">
        <v>181</v>
      </c>
      <c r="C52" s="4" t="s">
        <v>182</v>
      </c>
      <c r="D52" s="4" t="s">
        <v>35</v>
      </c>
      <c r="E52" s="4">
        <v>450</v>
      </c>
      <c r="F52" s="4">
        <v>464</v>
      </c>
      <c r="G52" s="5">
        <v>269.66000000000003</v>
      </c>
      <c r="H52" s="5">
        <v>269.66000000000003</v>
      </c>
    </row>
    <row r="53" spans="1:8" ht="15.75" customHeight="1">
      <c r="A53" s="4" t="s">
        <v>176</v>
      </c>
      <c r="B53" s="4" t="s">
        <v>181</v>
      </c>
      <c r="C53" s="4" t="s">
        <v>199</v>
      </c>
      <c r="D53" s="3" t="s">
        <v>43</v>
      </c>
      <c r="E53" s="4">
        <v>1</v>
      </c>
      <c r="F53" s="4">
        <v>1</v>
      </c>
      <c r="G53" s="5">
        <v>134.06</v>
      </c>
      <c r="H53" s="5">
        <v>134.06</v>
      </c>
    </row>
    <row r="54" spans="1:8" ht="15.75" customHeight="1">
      <c r="A54" s="4" t="s">
        <v>176</v>
      </c>
      <c r="B54" s="4" t="s">
        <v>194</v>
      </c>
      <c r="C54" s="4" t="s">
        <v>200</v>
      </c>
      <c r="D54" s="3" t="s">
        <v>43</v>
      </c>
      <c r="E54" s="4">
        <v>0.7</v>
      </c>
      <c r="F54" s="4">
        <v>0.7</v>
      </c>
      <c r="G54" s="5">
        <v>7828.52</v>
      </c>
      <c r="H54" s="5">
        <v>4427.33</v>
      </c>
    </row>
    <row r="55" spans="1:8" ht="15.75" customHeight="1">
      <c r="A55" s="3" t="s">
        <v>176</v>
      </c>
      <c r="B55" s="4" t="s">
        <v>177</v>
      </c>
      <c r="C55" s="4" t="s">
        <v>178</v>
      </c>
      <c r="D55" s="3" t="s">
        <v>35</v>
      </c>
      <c r="E55" s="3">
        <v>100</v>
      </c>
      <c r="F55" s="3">
        <v>85</v>
      </c>
      <c r="G55" s="5">
        <v>65.900000000000006</v>
      </c>
      <c r="H55" s="5">
        <v>65.14</v>
      </c>
    </row>
    <row r="56" spans="1:8" ht="15.75" customHeight="1">
      <c r="A56" s="4" t="s">
        <v>176</v>
      </c>
      <c r="B56" s="4" t="s">
        <v>177</v>
      </c>
      <c r="C56" s="4" t="s">
        <v>178</v>
      </c>
      <c r="D56" s="4" t="s">
        <v>36</v>
      </c>
      <c r="E56" s="4">
        <v>190</v>
      </c>
      <c r="F56" s="4">
        <v>158</v>
      </c>
      <c r="G56" s="5">
        <v>125.22</v>
      </c>
      <c r="H56" s="5">
        <v>123.76</v>
      </c>
    </row>
    <row r="57" spans="1:8" ht="15.75" customHeight="1">
      <c r="A57" s="4" t="s">
        <v>176</v>
      </c>
      <c r="B57" s="4" t="s">
        <v>179</v>
      </c>
      <c r="C57" s="4" t="s">
        <v>180</v>
      </c>
      <c r="D57" s="4" t="s">
        <v>36</v>
      </c>
      <c r="E57" s="4">
        <v>1750</v>
      </c>
      <c r="F57" s="4">
        <v>564</v>
      </c>
      <c r="G57" s="5">
        <v>65.540000000000006</v>
      </c>
      <c r="H57" s="5">
        <v>65.540000000000006</v>
      </c>
    </row>
    <row r="58" spans="1:8" ht="15.75" customHeight="1">
      <c r="A58" s="4" t="s">
        <v>176</v>
      </c>
      <c r="B58" s="4" t="s">
        <v>177</v>
      </c>
      <c r="C58" s="4" t="s">
        <v>178</v>
      </c>
      <c r="D58" s="4" t="s">
        <v>37</v>
      </c>
      <c r="E58" s="4">
        <v>215</v>
      </c>
      <c r="F58" s="4">
        <v>184</v>
      </c>
      <c r="G58" s="5">
        <v>141.69999999999999</v>
      </c>
      <c r="H58" s="5">
        <v>140.04</v>
      </c>
    </row>
    <row r="59" spans="1:8" ht="15.75" customHeight="1">
      <c r="A59" s="4" t="s">
        <v>176</v>
      </c>
      <c r="B59" s="4" t="s">
        <v>179</v>
      </c>
      <c r="C59" s="4" t="s">
        <v>180</v>
      </c>
      <c r="D59" s="4" t="s">
        <v>37</v>
      </c>
      <c r="E59" s="4">
        <v>1750</v>
      </c>
      <c r="F59" s="4">
        <v>976</v>
      </c>
      <c r="G59" s="5">
        <v>92.1</v>
      </c>
      <c r="H59" s="5">
        <v>92.1</v>
      </c>
    </row>
    <row r="60" spans="1:8" ht="15.75" customHeight="1">
      <c r="A60" s="4" t="s">
        <v>176</v>
      </c>
      <c r="B60" s="4" t="s">
        <v>181</v>
      </c>
      <c r="C60" s="4" t="s">
        <v>182</v>
      </c>
      <c r="D60" s="4" t="s">
        <v>37</v>
      </c>
      <c r="E60" s="4">
        <v>200</v>
      </c>
      <c r="F60" s="4">
        <v>260</v>
      </c>
      <c r="G60" s="5">
        <v>143.65</v>
      </c>
      <c r="H60" s="5">
        <v>143.65</v>
      </c>
    </row>
    <row r="61" spans="1:8" ht="15.75" customHeight="1">
      <c r="A61" s="4" t="s">
        <v>176</v>
      </c>
      <c r="B61" s="4" t="s">
        <v>177</v>
      </c>
      <c r="C61" s="4" t="s">
        <v>178</v>
      </c>
      <c r="D61" s="4" t="s">
        <v>38</v>
      </c>
      <c r="E61" s="4">
        <v>470</v>
      </c>
      <c r="F61" s="4">
        <v>413</v>
      </c>
      <c r="G61" s="5">
        <v>309.75</v>
      </c>
      <c r="H61" s="5">
        <v>306.14</v>
      </c>
    </row>
    <row r="62" spans="1:8" ht="15.75" customHeight="1">
      <c r="A62" s="4" t="s">
        <v>176</v>
      </c>
      <c r="B62" s="4" t="s">
        <v>179</v>
      </c>
      <c r="C62" s="4" t="s">
        <v>180</v>
      </c>
      <c r="D62" s="4" t="s">
        <v>38</v>
      </c>
      <c r="E62" s="4">
        <v>1750</v>
      </c>
      <c r="F62" s="4">
        <v>718</v>
      </c>
      <c r="G62" s="5">
        <v>77.17</v>
      </c>
      <c r="H62" s="5">
        <v>77.17</v>
      </c>
    </row>
    <row r="63" spans="1:8" ht="15.75" customHeight="1">
      <c r="A63" s="4" t="s">
        <v>176</v>
      </c>
      <c r="B63" s="4" t="s">
        <v>181</v>
      </c>
      <c r="C63" s="4" t="s">
        <v>182</v>
      </c>
      <c r="D63" s="4" t="s">
        <v>38</v>
      </c>
      <c r="E63" s="3">
        <v>400</v>
      </c>
      <c r="F63" s="3">
        <v>441</v>
      </c>
      <c r="G63" s="11">
        <v>238.23</v>
      </c>
      <c r="H63" s="11">
        <v>238.23</v>
      </c>
    </row>
    <row r="64" spans="1:8" ht="15.75" customHeight="1">
      <c r="A64" s="4" t="s">
        <v>176</v>
      </c>
      <c r="B64" s="4" t="s">
        <v>177</v>
      </c>
      <c r="C64" s="4" t="s">
        <v>178</v>
      </c>
      <c r="D64" s="4" t="s">
        <v>39</v>
      </c>
      <c r="E64" s="4">
        <v>30</v>
      </c>
      <c r="F64" s="4">
        <v>24</v>
      </c>
      <c r="G64" s="5">
        <v>19.77</v>
      </c>
      <c r="H64" s="5">
        <v>19.54</v>
      </c>
    </row>
    <row r="65" spans="1:8" ht="15.75" customHeight="1">
      <c r="A65" s="4" t="s">
        <v>176</v>
      </c>
      <c r="B65" s="4" t="s">
        <v>179</v>
      </c>
      <c r="C65" s="4" t="s">
        <v>180</v>
      </c>
      <c r="D65" s="4" t="s">
        <v>39</v>
      </c>
      <c r="E65" s="4">
        <v>1750</v>
      </c>
      <c r="F65" s="4">
        <v>1166</v>
      </c>
      <c r="G65" s="5">
        <v>99.5</v>
      </c>
      <c r="H65" s="5">
        <v>99.5</v>
      </c>
    </row>
    <row r="66" spans="1:8" ht="15.75" customHeight="1">
      <c r="A66" s="4" t="s">
        <v>176</v>
      </c>
      <c r="B66" s="4" t="s">
        <v>181</v>
      </c>
      <c r="C66" s="4" t="s">
        <v>182</v>
      </c>
      <c r="D66" s="4" t="s">
        <v>39</v>
      </c>
      <c r="E66" s="4">
        <v>200</v>
      </c>
      <c r="F66" s="4">
        <v>205</v>
      </c>
      <c r="G66" s="5">
        <v>114.92</v>
      </c>
      <c r="H66" s="5">
        <v>114.92</v>
      </c>
    </row>
    <row r="67" spans="1:8" ht="15.75" customHeight="1">
      <c r="A67" s="4" t="s">
        <v>176</v>
      </c>
      <c r="B67" s="4" t="s">
        <v>177</v>
      </c>
      <c r="C67" s="4" t="s">
        <v>178</v>
      </c>
      <c r="D67" s="4" t="s">
        <v>40</v>
      </c>
      <c r="E67" s="4">
        <v>970</v>
      </c>
      <c r="F67" s="4">
        <v>876</v>
      </c>
      <c r="G67" s="5">
        <v>639.28</v>
      </c>
      <c r="H67" s="5">
        <v>631.82000000000005</v>
      </c>
    </row>
    <row r="68" spans="1:8" ht="15.75" customHeight="1">
      <c r="A68" s="4" t="s">
        <v>176</v>
      </c>
      <c r="B68" s="4" t="s">
        <v>177</v>
      </c>
      <c r="C68" s="4" t="s">
        <v>201</v>
      </c>
      <c r="D68" s="3" t="s">
        <v>43</v>
      </c>
      <c r="E68" s="4">
        <v>1</v>
      </c>
      <c r="F68" s="4">
        <v>1</v>
      </c>
      <c r="G68" s="5">
        <v>851.67</v>
      </c>
      <c r="H68" s="5">
        <v>803.35</v>
      </c>
    </row>
    <row r="69" spans="1:8" ht="15.75" customHeight="1">
      <c r="A69" s="4" t="s">
        <v>176</v>
      </c>
      <c r="B69" s="4" t="s">
        <v>177</v>
      </c>
      <c r="C69" s="4" t="s">
        <v>202</v>
      </c>
      <c r="D69" s="3" t="s">
        <v>43</v>
      </c>
      <c r="E69" s="4">
        <v>1</v>
      </c>
      <c r="F69" s="4">
        <v>1</v>
      </c>
      <c r="G69" s="5">
        <v>2384.11</v>
      </c>
      <c r="H69" s="5">
        <v>2339.62</v>
      </c>
    </row>
    <row r="70" spans="1:8" ht="15.75" customHeight="1">
      <c r="A70" s="4" t="s">
        <v>176</v>
      </c>
      <c r="B70" s="4" t="s">
        <v>177</v>
      </c>
      <c r="C70" s="4" t="s">
        <v>203</v>
      </c>
      <c r="D70" s="3" t="s">
        <v>43</v>
      </c>
      <c r="E70" s="4">
        <v>2545</v>
      </c>
      <c r="F70" s="4">
        <v>2545</v>
      </c>
      <c r="G70" s="5">
        <v>56435.85</v>
      </c>
      <c r="H70" s="5">
        <v>55506.3</v>
      </c>
    </row>
    <row r="71" spans="1:8" ht="15.75" customHeight="1">
      <c r="A71" s="4" t="s">
        <v>176</v>
      </c>
      <c r="B71" s="4" t="s">
        <v>177</v>
      </c>
      <c r="C71" s="4" t="s">
        <v>204</v>
      </c>
      <c r="D71" s="3" t="s">
        <v>43</v>
      </c>
      <c r="E71" s="4">
        <v>1</v>
      </c>
      <c r="F71" s="4">
        <v>1</v>
      </c>
      <c r="G71" s="11">
        <v>459.3</v>
      </c>
      <c r="H71" s="5">
        <v>459.01</v>
      </c>
    </row>
    <row r="72" spans="1:8" ht="15.75" customHeight="1">
      <c r="A72" s="4" t="s">
        <v>176</v>
      </c>
      <c r="B72" s="4" t="s">
        <v>179</v>
      </c>
      <c r="C72" s="4" t="s">
        <v>205</v>
      </c>
      <c r="D72" s="3" t="s">
        <v>43</v>
      </c>
      <c r="E72" s="4">
        <v>1</v>
      </c>
      <c r="F72" s="4">
        <v>1</v>
      </c>
      <c r="G72" s="5">
        <v>278.07</v>
      </c>
      <c r="H72" s="5">
        <v>278.07</v>
      </c>
    </row>
    <row r="73" spans="1:8" ht="15.75" customHeight="1">
      <c r="A73" s="4" t="s">
        <v>176</v>
      </c>
      <c r="B73" s="4" t="s">
        <v>179</v>
      </c>
      <c r="C73" s="4" t="s">
        <v>180</v>
      </c>
      <c r="D73" s="4" t="s">
        <v>40</v>
      </c>
      <c r="E73" s="4">
        <v>1750</v>
      </c>
      <c r="F73" s="4">
        <v>896</v>
      </c>
      <c r="G73" s="5">
        <v>96.11</v>
      </c>
      <c r="H73" s="5">
        <v>96.11</v>
      </c>
    </row>
    <row r="74" spans="1:8" ht="15.75" customHeight="1">
      <c r="A74" s="4" t="s">
        <v>176</v>
      </c>
      <c r="B74" s="4" t="s">
        <v>181</v>
      </c>
      <c r="C74" s="4" t="s">
        <v>206</v>
      </c>
      <c r="D74" s="3" t="s">
        <v>43</v>
      </c>
      <c r="E74" s="4">
        <v>3710</v>
      </c>
      <c r="F74" s="4">
        <v>3710</v>
      </c>
      <c r="G74" s="5">
        <v>1095.71</v>
      </c>
      <c r="H74" s="5">
        <v>1095.71</v>
      </c>
    </row>
    <row r="75" spans="1:8" ht="15.75" customHeight="1">
      <c r="A75" s="4" t="s">
        <v>176</v>
      </c>
      <c r="B75" s="4" t="s">
        <v>181</v>
      </c>
      <c r="C75" s="4" t="s">
        <v>182</v>
      </c>
      <c r="D75" s="4" t="s">
        <v>40</v>
      </c>
      <c r="E75" s="4">
        <v>1200</v>
      </c>
      <c r="F75" s="4">
        <v>1255</v>
      </c>
      <c r="G75" s="5">
        <v>689.51</v>
      </c>
      <c r="H75" s="5">
        <v>689.51</v>
      </c>
    </row>
    <row r="76" spans="1:8" ht="15.75" customHeight="1">
      <c r="A76" s="4" t="s">
        <v>176</v>
      </c>
      <c r="B76" s="4" t="s">
        <v>181</v>
      </c>
      <c r="C76" s="4" t="s">
        <v>207</v>
      </c>
      <c r="D76" s="3" t="s">
        <v>43</v>
      </c>
      <c r="E76" s="4">
        <v>1</v>
      </c>
      <c r="F76" s="4">
        <v>1</v>
      </c>
      <c r="G76" s="5">
        <v>1442.39</v>
      </c>
      <c r="H76" s="5">
        <v>1442.33</v>
      </c>
    </row>
    <row r="77" spans="1:8" ht="15.75" customHeight="1">
      <c r="A77" s="4" t="s">
        <v>176</v>
      </c>
      <c r="B77" s="4" t="s">
        <v>208</v>
      </c>
      <c r="C77" s="4" t="s">
        <v>209</v>
      </c>
      <c r="D77" s="3" t="s">
        <v>43</v>
      </c>
      <c r="E77" s="4">
        <v>2</v>
      </c>
      <c r="F77" s="4">
        <v>2</v>
      </c>
      <c r="G77" s="5">
        <v>5956.96</v>
      </c>
      <c r="H77" s="5">
        <v>5956.96</v>
      </c>
    </row>
    <row r="78" spans="1:8" ht="15.75" customHeight="1">
      <c r="A78" s="4" t="s">
        <v>176</v>
      </c>
      <c r="B78" s="4" t="s">
        <v>177</v>
      </c>
      <c r="C78" s="4" t="s">
        <v>178</v>
      </c>
      <c r="D78" s="4" t="s">
        <v>41</v>
      </c>
      <c r="E78" s="4">
        <v>1050</v>
      </c>
      <c r="F78" s="4">
        <v>1014</v>
      </c>
      <c r="G78" s="5">
        <v>692</v>
      </c>
      <c r="H78" s="5">
        <v>683.93</v>
      </c>
    </row>
    <row r="79" spans="1:8" ht="15.75" customHeight="1">
      <c r="A79" s="4" t="s">
        <v>176</v>
      </c>
      <c r="B79" s="4" t="s">
        <v>179</v>
      </c>
      <c r="C79" s="4" t="s">
        <v>180</v>
      </c>
      <c r="D79" s="4" t="s">
        <v>41</v>
      </c>
      <c r="E79" s="4">
        <v>1750</v>
      </c>
      <c r="F79" s="4">
        <v>2373</v>
      </c>
      <c r="G79" s="5">
        <v>102.98</v>
      </c>
      <c r="H79" s="5">
        <v>102.98</v>
      </c>
    </row>
    <row r="80" spans="1:8" ht="15.75" customHeight="1">
      <c r="A80" s="4" t="s">
        <v>176</v>
      </c>
      <c r="B80" s="4" t="s">
        <v>181</v>
      </c>
      <c r="C80" s="4" t="s">
        <v>182</v>
      </c>
      <c r="D80" s="4" t="s">
        <v>41</v>
      </c>
      <c r="E80" s="4">
        <v>3200</v>
      </c>
      <c r="F80" s="4">
        <v>3206</v>
      </c>
      <c r="G80" s="5">
        <v>1723.77</v>
      </c>
      <c r="H80" s="5">
        <v>1723.77</v>
      </c>
    </row>
    <row r="81" spans="1:8" ht="15.75" customHeight="1">
      <c r="A81" s="4" t="s">
        <v>176</v>
      </c>
      <c r="B81" s="4" t="s">
        <v>177</v>
      </c>
      <c r="C81" s="4" t="s">
        <v>178</v>
      </c>
      <c r="D81" s="4" t="s">
        <v>42</v>
      </c>
      <c r="E81" s="4">
        <v>5</v>
      </c>
      <c r="F81" s="4">
        <v>22</v>
      </c>
      <c r="G81" s="5">
        <v>3.3</v>
      </c>
      <c r="H81" s="5">
        <v>3.26</v>
      </c>
    </row>
    <row r="82" spans="1:8" ht="15.75" customHeight="1">
      <c r="A82" s="4" t="s">
        <v>176</v>
      </c>
      <c r="B82" s="4" t="s">
        <v>177</v>
      </c>
      <c r="C82" s="4" t="s">
        <v>210</v>
      </c>
      <c r="D82" s="3" t="s">
        <v>43</v>
      </c>
      <c r="E82" s="4">
        <v>3</v>
      </c>
      <c r="F82" s="4">
        <v>3</v>
      </c>
      <c r="G82" s="5">
        <v>3192.37</v>
      </c>
      <c r="H82" s="5">
        <v>3171.55</v>
      </c>
    </row>
    <row r="83" spans="1:8" ht="15.75" customHeight="1">
      <c r="A83" s="4" t="s">
        <v>176</v>
      </c>
      <c r="B83" s="4" t="s">
        <v>179</v>
      </c>
      <c r="C83" s="4" t="s">
        <v>180</v>
      </c>
      <c r="D83" s="4" t="s">
        <v>42</v>
      </c>
      <c r="E83" s="4">
        <v>1750</v>
      </c>
      <c r="F83" s="4">
        <v>39</v>
      </c>
      <c r="G83" s="5">
        <v>69.58</v>
      </c>
      <c r="H83" s="5">
        <v>69.58</v>
      </c>
    </row>
    <row r="84" spans="1:8" ht="15.75" customHeight="1">
      <c r="A84" s="4" t="s">
        <v>176</v>
      </c>
      <c r="B84" s="4" t="s">
        <v>181</v>
      </c>
      <c r="C84" s="4" t="s">
        <v>182</v>
      </c>
      <c r="D84" s="3" t="s">
        <v>43</v>
      </c>
      <c r="E84" s="3">
        <v>24000</v>
      </c>
      <c r="F84" s="3">
        <v>24063</v>
      </c>
      <c r="G84" s="11">
        <v>8146.75</v>
      </c>
      <c r="H84" s="11">
        <v>8146.58</v>
      </c>
    </row>
    <row r="85" spans="1:8" ht="15.75" customHeight="1">
      <c r="A85" s="4" t="s">
        <v>176</v>
      </c>
      <c r="B85" s="4" t="s">
        <v>181</v>
      </c>
      <c r="C85" s="4" t="s">
        <v>211</v>
      </c>
      <c r="D85" s="3" t="s">
        <v>43</v>
      </c>
      <c r="E85" s="4">
        <v>100</v>
      </c>
      <c r="F85" s="4">
        <v>100</v>
      </c>
      <c r="G85" s="5">
        <v>7.12</v>
      </c>
      <c r="H85" s="5">
        <v>7.12</v>
      </c>
    </row>
    <row r="86" spans="1:8" ht="15.75" customHeight="1">
      <c r="A86" s="4" t="s">
        <v>176</v>
      </c>
      <c r="B86" s="4" t="s">
        <v>177</v>
      </c>
      <c r="C86" s="4" t="s">
        <v>178</v>
      </c>
      <c r="D86" s="4" t="s">
        <v>43</v>
      </c>
      <c r="E86" s="3">
        <v>440</v>
      </c>
      <c r="F86" s="4">
        <v>1362</v>
      </c>
      <c r="G86" s="5">
        <v>289.98</v>
      </c>
      <c r="H86" s="5">
        <v>286.60000000000002</v>
      </c>
    </row>
    <row r="87" spans="1:8" ht="15.75" customHeight="1">
      <c r="A87" s="4" t="s">
        <v>176</v>
      </c>
      <c r="B87" s="4" t="s">
        <v>177</v>
      </c>
      <c r="C87" s="4" t="s">
        <v>212</v>
      </c>
      <c r="D87" s="4" t="s">
        <v>43</v>
      </c>
      <c r="E87" s="4">
        <v>1</v>
      </c>
      <c r="F87" s="4">
        <v>1</v>
      </c>
      <c r="G87" s="5">
        <v>159.59</v>
      </c>
      <c r="H87" s="5">
        <v>159.59</v>
      </c>
    </row>
    <row r="88" spans="1:8" ht="15.75" customHeight="1">
      <c r="A88" s="4" t="s">
        <v>176</v>
      </c>
      <c r="B88" s="4" t="s">
        <v>179</v>
      </c>
      <c r="C88" s="4" t="s">
        <v>213</v>
      </c>
      <c r="D88" s="4" t="s">
        <v>43</v>
      </c>
      <c r="E88" s="4">
        <v>109596</v>
      </c>
      <c r="F88" s="4">
        <v>109596</v>
      </c>
      <c r="G88" s="5">
        <v>13544.16</v>
      </c>
      <c r="H88" s="5">
        <v>13466.3</v>
      </c>
    </row>
    <row r="89" spans="1:8" ht="15.75" customHeight="1">
      <c r="A89" s="4" t="s">
        <v>176</v>
      </c>
      <c r="B89" s="4" t="s">
        <v>179</v>
      </c>
      <c r="C89" s="4" t="s">
        <v>214</v>
      </c>
      <c r="D89" s="4" t="s">
        <v>43</v>
      </c>
      <c r="E89" s="4">
        <v>12950</v>
      </c>
      <c r="F89" s="4">
        <v>12950</v>
      </c>
      <c r="G89" s="5">
        <v>8421.6299999999992</v>
      </c>
      <c r="H89" s="5">
        <v>8387.85</v>
      </c>
    </row>
    <row r="90" spans="1:8" ht="15.75" customHeight="1">
      <c r="A90" s="4" t="s">
        <v>176</v>
      </c>
      <c r="B90" s="4" t="s">
        <v>179</v>
      </c>
      <c r="C90" s="4" t="s">
        <v>215</v>
      </c>
      <c r="D90" s="4" t="s">
        <v>43</v>
      </c>
      <c r="E90" s="4">
        <v>69</v>
      </c>
      <c r="F90" s="4">
        <v>69</v>
      </c>
      <c r="G90" s="5">
        <v>16556.68</v>
      </c>
      <c r="H90" s="5">
        <v>16439.37</v>
      </c>
    </row>
    <row r="91" spans="1:8" ht="15.75" customHeight="1">
      <c r="A91" s="4" t="s">
        <v>176</v>
      </c>
      <c r="B91" s="4" t="s">
        <v>181</v>
      </c>
      <c r="C91" s="4" t="s">
        <v>216</v>
      </c>
      <c r="D91" s="4" t="s">
        <v>43</v>
      </c>
      <c r="E91" s="4">
        <v>1</v>
      </c>
      <c r="F91" s="4">
        <v>1</v>
      </c>
      <c r="G91" s="5">
        <v>90.4</v>
      </c>
      <c r="H91" s="5">
        <v>90.4</v>
      </c>
    </row>
    <row r="92" spans="1:8" ht="15.75" customHeight="1">
      <c r="A92" s="4" t="s">
        <v>176</v>
      </c>
      <c r="B92" s="4" t="s">
        <v>181</v>
      </c>
      <c r="C92" s="4" t="s">
        <v>217</v>
      </c>
      <c r="D92" s="4" t="s">
        <v>43</v>
      </c>
      <c r="E92" s="4">
        <v>1</v>
      </c>
      <c r="F92" s="4">
        <v>1</v>
      </c>
      <c r="G92" s="5">
        <v>111.56</v>
      </c>
      <c r="H92" s="5">
        <v>111.56</v>
      </c>
    </row>
    <row r="93" spans="1:8" ht="15.75" customHeight="1">
      <c r="A93" s="4" t="s">
        <v>176</v>
      </c>
      <c r="B93" s="4" t="s">
        <v>208</v>
      </c>
      <c r="C93" s="4" t="s">
        <v>218</v>
      </c>
      <c r="D93" s="4" t="s">
        <v>43</v>
      </c>
      <c r="E93" s="4">
        <v>143</v>
      </c>
      <c r="F93" s="4">
        <v>143</v>
      </c>
      <c r="G93" s="5">
        <v>202864.54</v>
      </c>
      <c r="H93" s="5">
        <v>202782.73</v>
      </c>
    </row>
    <row r="94" spans="1:8" ht="15.75" customHeight="1">
      <c r="A94" s="4" t="s">
        <v>176</v>
      </c>
      <c r="B94" s="4" t="s">
        <v>208</v>
      </c>
      <c r="C94" s="4" t="s">
        <v>219</v>
      </c>
      <c r="D94" s="4" t="s">
        <v>43</v>
      </c>
      <c r="E94" s="4">
        <v>2</v>
      </c>
      <c r="F94" s="3">
        <v>1.4</v>
      </c>
      <c r="G94" s="5">
        <v>11147.71</v>
      </c>
      <c r="H94" s="5">
        <v>11147.71</v>
      </c>
    </row>
    <row r="95" spans="1:8" ht="15.75" customHeight="1">
      <c r="A95" s="4" t="s">
        <v>176</v>
      </c>
      <c r="B95" s="4" t="s">
        <v>220</v>
      </c>
      <c r="C95" s="4" t="s">
        <v>221</v>
      </c>
      <c r="D95" s="4" t="s">
        <v>43</v>
      </c>
      <c r="E95" s="4">
        <v>95</v>
      </c>
      <c r="F95" s="4">
        <v>95</v>
      </c>
      <c r="G95" s="5">
        <v>12728.29</v>
      </c>
      <c r="H95" s="5">
        <v>12676.89</v>
      </c>
    </row>
    <row r="96" spans="1:8" ht="15.75" customHeight="1">
      <c r="A96" s="4" t="s">
        <v>176</v>
      </c>
      <c r="B96" s="4" t="s">
        <v>220</v>
      </c>
      <c r="C96" s="4" t="s">
        <v>222</v>
      </c>
      <c r="D96" s="4" t="s">
        <v>43</v>
      </c>
      <c r="E96" s="4">
        <v>100</v>
      </c>
      <c r="F96" s="4">
        <v>100</v>
      </c>
      <c r="G96" s="5">
        <v>2136.52</v>
      </c>
      <c r="H96" s="5">
        <v>2093.5500000000002</v>
      </c>
    </row>
    <row r="97" spans="1:8" ht="15.75" customHeight="1">
      <c r="A97" s="4" t="s">
        <v>176</v>
      </c>
      <c r="B97" s="4" t="s">
        <v>186</v>
      </c>
      <c r="C97" s="4" t="s">
        <v>223</v>
      </c>
      <c r="D97" s="4" t="s">
        <v>43</v>
      </c>
      <c r="E97" s="3">
        <v>100</v>
      </c>
      <c r="F97" s="3">
        <v>100</v>
      </c>
      <c r="G97" s="5">
        <v>1073.9100000000001</v>
      </c>
      <c r="H97" s="5">
        <v>1073.6500000000001</v>
      </c>
    </row>
    <row r="98" spans="1:8" ht="15.75" customHeight="1">
      <c r="A98" s="4" t="s">
        <v>176</v>
      </c>
      <c r="B98" s="4" t="s">
        <v>196</v>
      </c>
      <c r="C98" s="4" t="s">
        <v>224</v>
      </c>
      <c r="D98" s="4" t="s">
        <v>43</v>
      </c>
      <c r="E98" s="4">
        <v>10</v>
      </c>
      <c r="F98" s="4">
        <v>10</v>
      </c>
      <c r="G98" s="5">
        <v>1843.66</v>
      </c>
      <c r="H98" s="5">
        <v>1824.14</v>
      </c>
    </row>
    <row r="99" spans="1:8" ht="15.75" customHeight="1">
      <c r="A99" s="4" t="s">
        <v>176</v>
      </c>
      <c r="B99" s="4" t="s">
        <v>196</v>
      </c>
      <c r="C99" s="4" t="s">
        <v>225</v>
      </c>
      <c r="D99" s="4" t="s">
        <v>43</v>
      </c>
      <c r="E99" s="4">
        <v>32</v>
      </c>
      <c r="F99" s="4">
        <v>32</v>
      </c>
      <c r="G99" s="5">
        <v>1222.23</v>
      </c>
      <c r="H99" s="5">
        <v>1211.71</v>
      </c>
    </row>
    <row r="100" spans="1:8" ht="15.75" customHeight="1">
      <c r="A100" s="4" t="s">
        <v>176</v>
      </c>
      <c r="B100" s="4" t="s">
        <v>194</v>
      </c>
      <c r="C100" s="4" t="s">
        <v>226</v>
      </c>
      <c r="D100" s="4" t="s">
        <v>43</v>
      </c>
      <c r="E100" s="4">
        <v>100</v>
      </c>
      <c r="F100" s="4">
        <v>100</v>
      </c>
      <c r="G100" s="5">
        <v>93881.66</v>
      </c>
      <c r="H100" s="5">
        <v>54481.07</v>
      </c>
    </row>
    <row r="101" spans="1:8" ht="15.75" customHeight="1">
      <c r="G101" s="14" t="s">
        <v>84</v>
      </c>
      <c r="H101" s="7">
        <f>SUM(H2:H100)</f>
        <v>500360.58999999997</v>
      </c>
    </row>
    <row r="102" spans="1:8" ht="15.75" customHeight="1">
      <c r="G102" s="6" t="s">
        <v>85</v>
      </c>
      <c r="H102" s="7">
        <f>500360270889/1000000</f>
        <v>500360.27088899998</v>
      </c>
    </row>
    <row r="103" spans="1:8" ht="15.75" customHeight="1">
      <c r="G103" s="6" t="s">
        <v>86</v>
      </c>
      <c r="H103" s="7">
        <f>+H102-H101</f>
        <v>-0.31911099998978898</v>
      </c>
    </row>
    <row r="104" spans="1:8" ht="15.75" customHeight="1"/>
    <row r="105" spans="1:8" ht="15.75" customHeight="1"/>
    <row r="106" spans="1:8" ht="15.75" customHeight="1"/>
    <row r="107" spans="1:8" ht="15.75" customHeight="1"/>
    <row r="108" spans="1:8" ht="15.75" customHeight="1"/>
    <row r="109" spans="1:8" ht="15.75" customHeight="1"/>
    <row r="110" spans="1:8" ht="15.75" customHeight="1"/>
    <row r="111" spans="1:8" ht="15.75" customHeight="1"/>
    <row r="112" spans="1:8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autoFilter ref="A1:Z103"/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Hoja2!$D$1:$D$7</xm:f>
          </x14:formula1>
          <xm:sqref>A2:A100</xm:sqref>
        </x14:dataValidation>
        <x14:dataValidation type="list" allowBlank="1" showErrorMessage="1">
          <x14:formula1>
            <xm:f>Hoja2!$A$1:$A$22</xm:f>
          </x14:formula1>
          <xm:sqref>D2:D100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4.42578125" defaultRowHeight="15" customHeight="1"/>
  <cols>
    <col min="1" max="4" width="26.42578125" customWidth="1"/>
    <col min="5" max="8" width="21.85546875" customWidth="1"/>
    <col min="9" max="26" width="10.7109375" customWidth="1"/>
  </cols>
  <sheetData>
    <row r="1" spans="1:8" ht="6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</row>
    <row r="2" spans="1:8">
      <c r="A2" s="4" t="s">
        <v>227</v>
      </c>
      <c r="B2" s="4" t="s">
        <v>228</v>
      </c>
      <c r="C2" s="4" t="s">
        <v>229</v>
      </c>
      <c r="D2" s="4" t="s">
        <v>31</v>
      </c>
      <c r="E2" s="4">
        <v>1254894</v>
      </c>
      <c r="F2" s="4">
        <v>1254894</v>
      </c>
      <c r="G2" s="5">
        <v>2241.73</v>
      </c>
      <c r="H2" s="5">
        <v>2239.92</v>
      </c>
    </row>
    <row r="3" spans="1:8">
      <c r="A3" s="4" t="s">
        <v>227</v>
      </c>
      <c r="B3" s="4" t="s">
        <v>230</v>
      </c>
      <c r="C3" s="4" t="s">
        <v>231</v>
      </c>
      <c r="D3" s="4" t="s">
        <v>35</v>
      </c>
      <c r="E3" s="4">
        <v>302</v>
      </c>
      <c r="F3" s="4">
        <v>302</v>
      </c>
      <c r="G3" s="5">
        <v>729.88</v>
      </c>
      <c r="H3" s="5">
        <v>729.75</v>
      </c>
    </row>
    <row r="4" spans="1:8">
      <c r="A4" s="4" t="s">
        <v>227</v>
      </c>
      <c r="B4" s="4" t="s">
        <v>230</v>
      </c>
      <c r="C4" s="4" t="s">
        <v>232</v>
      </c>
      <c r="D4" s="4" t="s">
        <v>36</v>
      </c>
      <c r="E4" s="4">
        <v>3</v>
      </c>
      <c r="F4" s="4">
        <v>3</v>
      </c>
      <c r="G4" s="5">
        <v>0</v>
      </c>
      <c r="H4" s="5">
        <v>0</v>
      </c>
    </row>
    <row r="5" spans="1:8">
      <c r="A5" s="4" t="s">
        <v>227</v>
      </c>
      <c r="B5" s="4" t="s">
        <v>228</v>
      </c>
      <c r="C5" s="4" t="s">
        <v>233</v>
      </c>
      <c r="D5" s="4" t="s">
        <v>43</v>
      </c>
      <c r="E5" s="4">
        <v>371</v>
      </c>
      <c r="F5" s="4">
        <v>371</v>
      </c>
      <c r="G5" s="5">
        <v>12311.9</v>
      </c>
      <c r="H5" s="5">
        <v>12307.02</v>
      </c>
    </row>
    <row r="6" spans="1:8">
      <c r="A6" s="4" t="s">
        <v>227</v>
      </c>
      <c r="B6" s="4" t="s">
        <v>230</v>
      </c>
      <c r="C6" s="4" t="s">
        <v>234</v>
      </c>
      <c r="D6" s="4" t="s">
        <v>43</v>
      </c>
      <c r="E6" s="4">
        <v>6544</v>
      </c>
      <c r="F6" s="4">
        <v>6544</v>
      </c>
      <c r="G6" s="5">
        <v>5606.15</v>
      </c>
      <c r="H6" s="5">
        <v>5386.16</v>
      </c>
    </row>
    <row r="7" spans="1:8">
      <c r="A7" s="4" t="s">
        <v>227</v>
      </c>
      <c r="B7" s="4" t="s">
        <v>230</v>
      </c>
      <c r="C7" s="4" t="s">
        <v>235</v>
      </c>
      <c r="D7" s="4" t="s">
        <v>43</v>
      </c>
      <c r="E7" s="4">
        <v>21453</v>
      </c>
      <c r="F7" s="4">
        <v>21453</v>
      </c>
      <c r="G7" s="5">
        <v>16710.34</v>
      </c>
      <c r="H7" s="5">
        <v>16632.8</v>
      </c>
    </row>
    <row r="8" spans="1:8">
      <c r="A8" s="4" t="s">
        <v>227</v>
      </c>
      <c r="B8" s="4" t="s">
        <v>230</v>
      </c>
      <c r="C8" s="4" t="s">
        <v>236</v>
      </c>
      <c r="D8" s="4" t="s">
        <v>43</v>
      </c>
      <c r="E8" s="4">
        <v>2</v>
      </c>
      <c r="F8" s="4">
        <v>2</v>
      </c>
      <c r="G8" s="5">
        <v>8</v>
      </c>
      <c r="H8" s="5">
        <v>8</v>
      </c>
    </row>
    <row r="9" spans="1:8">
      <c r="A9" s="4" t="s">
        <v>227</v>
      </c>
      <c r="B9" s="4" t="s">
        <v>237</v>
      </c>
      <c r="C9" s="4" t="s">
        <v>238</v>
      </c>
      <c r="D9" s="4" t="s">
        <v>43</v>
      </c>
      <c r="E9" s="4">
        <v>147</v>
      </c>
      <c r="F9" s="4">
        <v>147</v>
      </c>
      <c r="G9" s="5">
        <v>2000</v>
      </c>
      <c r="H9" s="5">
        <v>1998.98</v>
      </c>
    </row>
    <row r="10" spans="1:8">
      <c r="A10" s="4" t="s">
        <v>227</v>
      </c>
      <c r="B10" s="4" t="s">
        <v>239</v>
      </c>
      <c r="C10" s="4" t="s">
        <v>240</v>
      </c>
      <c r="D10" s="4" t="s">
        <v>43</v>
      </c>
      <c r="E10" s="4">
        <v>1</v>
      </c>
      <c r="F10" s="4">
        <v>1</v>
      </c>
      <c r="G10" s="5">
        <v>2725.13</v>
      </c>
      <c r="H10" s="5">
        <v>2277.15</v>
      </c>
    </row>
    <row r="11" spans="1:8">
      <c r="A11" s="4" t="s">
        <v>227</v>
      </c>
      <c r="B11" s="4" t="s">
        <v>239</v>
      </c>
      <c r="C11" s="4" t="s">
        <v>241</v>
      </c>
      <c r="D11" s="4" t="s">
        <v>43</v>
      </c>
      <c r="E11" s="4">
        <v>100</v>
      </c>
      <c r="F11" s="4">
        <v>100</v>
      </c>
      <c r="G11" s="5">
        <v>100</v>
      </c>
      <c r="H11" s="5">
        <v>98.9</v>
      </c>
    </row>
    <row r="12" spans="1:8">
      <c r="A12" s="4" t="s">
        <v>227</v>
      </c>
      <c r="B12" s="4" t="s">
        <v>242</v>
      </c>
      <c r="C12" s="4" t="s">
        <v>243</v>
      </c>
      <c r="D12" s="4" t="s">
        <v>43</v>
      </c>
      <c r="E12" s="4">
        <v>1225</v>
      </c>
      <c r="F12" s="4">
        <v>1225</v>
      </c>
      <c r="G12" s="5">
        <v>0</v>
      </c>
      <c r="H12" s="5">
        <v>0</v>
      </c>
    </row>
    <row r="13" spans="1:8">
      <c r="A13" s="4" t="s">
        <v>227</v>
      </c>
      <c r="B13" s="4" t="s">
        <v>242</v>
      </c>
      <c r="C13" s="4" t="s">
        <v>244</v>
      </c>
      <c r="D13" s="4" t="s">
        <v>43</v>
      </c>
      <c r="E13" s="4">
        <v>2</v>
      </c>
      <c r="F13" s="4">
        <v>2</v>
      </c>
      <c r="G13" s="5">
        <v>231.77</v>
      </c>
      <c r="H13" s="5">
        <v>230.92</v>
      </c>
    </row>
    <row r="14" spans="1:8">
      <c r="G14" s="14" t="s">
        <v>84</v>
      </c>
      <c r="H14" s="7">
        <f>SUM(H2:H13)</f>
        <v>41909.599999999999</v>
      </c>
    </row>
    <row r="15" spans="1:8">
      <c r="G15" s="6" t="s">
        <v>85</v>
      </c>
      <c r="H15" s="7">
        <f>41909600412/1000000</f>
        <v>41909.600412</v>
      </c>
    </row>
    <row r="16" spans="1:8">
      <c r="G16" s="6" t="s">
        <v>86</v>
      </c>
      <c r="H16" s="7">
        <f>+H15-H14</f>
        <v>4.1200000123353675E-4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Hoja2!$D$1:$D$7</xm:f>
          </x14:formula1>
          <xm:sqref>A2:A13</xm:sqref>
        </x14:dataValidation>
        <x14:dataValidation type="list" allowBlank="1" showErrorMessage="1">
          <x14:formula1>
            <xm:f>Hoja2!$A$1:$A$22</xm:f>
          </x14:formula1>
          <xm:sqref>D2:D13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63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4.42578125" defaultRowHeight="15" customHeight="1"/>
  <cols>
    <col min="1" max="4" width="26.42578125" customWidth="1"/>
    <col min="5" max="8" width="21.85546875" customWidth="1"/>
    <col min="9" max="26" width="10.7109375" customWidth="1"/>
  </cols>
  <sheetData>
    <row r="1" spans="1:8" ht="6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</row>
    <row r="2" spans="1:8">
      <c r="A2" s="3" t="s">
        <v>245</v>
      </c>
      <c r="B2" s="3" t="s">
        <v>246</v>
      </c>
      <c r="C2" s="3" t="s">
        <v>247</v>
      </c>
      <c r="D2" s="3" t="s">
        <v>43</v>
      </c>
      <c r="E2" s="3">
        <v>612</v>
      </c>
      <c r="F2" s="3">
        <v>612</v>
      </c>
      <c r="G2" s="11">
        <v>8151.76</v>
      </c>
      <c r="H2" s="11">
        <v>8151.76</v>
      </c>
    </row>
    <row r="3" spans="1:8">
      <c r="A3" s="3" t="s">
        <v>245</v>
      </c>
      <c r="B3" s="3" t="s">
        <v>246</v>
      </c>
      <c r="C3" s="3" t="s">
        <v>248</v>
      </c>
      <c r="D3" s="3" t="s">
        <v>43</v>
      </c>
      <c r="E3" s="3">
        <v>1</v>
      </c>
      <c r="F3" s="3">
        <v>1</v>
      </c>
      <c r="G3" s="11">
        <v>457.23</v>
      </c>
      <c r="H3" s="11">
        <v>457.23</v>
      </c>
    </row>
    <row r="4" spans="1:8">
      <c r="A4" s="3" t="s">
        <v>245</v>
      </c>
      <c r="B4" s="3" t="s">
        <v>246</v>
      </c>
      <c r="C4" s="3" t="s">
        <v>249</v>
      </c>
      <c r="D4" s="3" t="s">
        <v>43</v>
      </c>
      <c r="E4" s="3">
        <v>93</v>
      </c>
      <c r="F4" s="3">
        <v>93</v>
      </c>
      <c r="G4" s="11">
        <v>2440</v>
      </c>
      <c r="H4" s="11">
        <v>2440</v>
      </c>
    </row>
    <row r="5" spans="1:8">
      <c r="A5" s="3" t="s">
        <v>245</v>
      </c>
      <c r="B5" s="3" t="s">
        <v>246</v>
      </c>
      <c r="C5" s="3" t="s">
        <v>250</v>
      </c>
      <c r="D5" s="3" t="s">
        <v>43</v>
      </c>
      <c r="E5" s="3">
        <v>1</v>
      </c>
      <c r="F5" s="3">
        <v>0.02</v>
      </c>
      <c r="G5" s="11">
        <v>100</v>
      </c>
      <c r="H5" s="11">
        <v>100</v>
      </c>
    </row>
    <row r="6" spans="1:8">
      <c r="A6" s="3" t="s">
        <v>245</v>
      </c>
      <c r="B6" s="3" t="s">
        <v>246</v>
      </c>
      <c r="C6" s="3" t="s">
        <v>251</v>
      </c>
      <c r="D6" s="3" t="s">
        <v>43</v>
      </c>
      <c r="E6" s="3">
        <v>360</v>
      </c>
      <c r="F6" s="3">
        <v>360</v>
      </c>
      <c r="G6" s="11">
        <v>1072.6099999999999</v>
      </c>
      <c r="H6" s="11">
        <v>1072.6099999999999</v>
      </c>
    </row>
    <row r="7" spans="1:8" ht="15.75" customHeight="1">
      <c r="G7" s="14" t="s">
        <v>84</v>
      </c>
      <c r="H7" s="7">
        <f>SUM(H2:H6)</f>
        <v>12221.6</v>
      </c>
    </row>
    <row r="8" spans="1:8" ht="15.75" customHeight="1">
      <c r="G8" s="6" t="s">
        <v>85</v>
      </c>
      <c r="H8" s="7">
        <f>12221597247/1000000</f>
        <v>12221.597247</v>
      </c>
    </row>
    <row r="9" spans="1:8" ht="15.75" customHeight="1">
      <c r="G9" s="6" t="s">
        <v>86</v>
      </c>
      <c r="H9" s="7">
        <f>+H8-H7</f>
        <v>-2.7530000006663613E-3</v>
      </c>
    </row>
    <row r="10" spans="1:8" ht="15.75" customHeight="1"/>
    <row r="11" spans="1:8" ht="15.75" customHeight="1"/>
    <row r="12" spans="1:8" ht="15.75" customHeight="1"/>
    <row r="13" spans="1:8" ht="15.75" customHeight="1"/>
    <row r="14" spans="1:8" ht="15.75" customHeight="1"/>
    <row r="15" spans="1:8" ht="15.75" customHeight="1"/>
    <row r="16" spans="1:8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</sheetData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Hoja2!$D$1:$D$7</xm:f>
          </x14:formula1>
          <xm:sqref>A2:A6</xm:sqref>
        </x14:dataValidation>
        <x14:dataValidation type="list" allowBlank="1" showErrorMessage="1">
          <x14:formula1>
            <xm:f>Hoja2!$A$1:$A$22</xm:f>
          </x14:formula1>
          <xm:sqref>D2:D6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4.42578125" defaultRowHeight="15" customHeight="1"/>
  <cols>
    <col min="1" max="1" width="15.5703125" customWidth="1"/>
    <col min="2" max="2" width="34.140625" customWidth="1"/>
    <col min="3" max="3" width="40.5703125" customWidth="1"/>
    <col min="4" max="4" width="26.42578125" customWidth="1"/>
    <col min="5" max="8" width="21.85546875" customWidth="1"/>
    <col min="9" max="26" width="10.7109375" customWidth="1"/>
  </cols>
  <sheetData>
    <row r="1" spans="1:8" ht="6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</row>
    <row r="2" spans="1:8">
      <c r="A2" s="4" t="s">
        <v>252</v>
      </c>
      <c r="B2" s="4" t="s">
        <v>253</v>
      </c>
      <c r="C2" s="4" t="s">
        <v>254</v>
      </c>
      <c r="D2" s="4" t="s">
        <v>23</v>
      </c>
      <c r="E2" s="4">
        <v>2</v>
      </c>
      <c r="F2" s="4">
        <v>2</v>
      </c>
      <c r="G2" s="5">
        <v>373.65</v>
      </c>
      <c r="H2" s="5">
        <v>373.65</v>
      </c>
    </row>
    <row r="3" spans="1:8">
      <c r="A3" s="4" t="s">
        <v>252</v>
      </c>
      <c r="B3" s="4" t="s">
        <v>253</v>
      </c>
      <c r="C3" s="4" t="s">
        <v>255</v>
      </c>
      <c r="D3" s="4" t="s">
        <v>23</v>
      </c>
      <c r="E3" s="4">
        <v>60</v>
      </c>
      <c r="F3" s="4">
        <v>48</v>
      </c>
      <c r="G3" s="5">
        <v>1149.78</v>
      </c>
      <c r="H3" s="5">
        <v>1145.1199999999999</v>
      </c>
    </row>
    <row r="4" spans="1:8">
      <c r="A4" s="4" t="s">
        <v>252</v>
      </c>
      <c r="B4" s="4" t="s">
        <v>253</v>
      </c>
      <c r="C4" s="4" t="s">
        <v>256</v>
      </c>
      <c r="D4" s="4" t="s">
        <v>23</v>
      </c>
      <c r="E4" s="4">
        <v>10</v>
      </c>
      <c r="F4" s="4">
        <v>10</v>
      </c>
      <c r="G4" s="5">
        <v>82.3</v>
      </c>
      <c r="H4" s="5">
        <v>82.3</v>
      </c>
    </row>
    <row r="5" spans="1:8">
      <c r="A5" s="4" t="s">
        <v>252</v>
      </c>
      <c r="B5" s="4" t="s">
        <v>257</v>
      </c>
      <c r="C5" s="4" t="s">
        <v>258</v>
      </c>
      <c r="D5" s="4" t="s">
        <v>23</v>
      </c>
      <c r="E5" s="4">
        <v>6</v>
      </c>
      <c r="F5" s="4">
        <v>6</v>
      </c>
      <c r="G5" s="5">
        <v>238.6</v>
      </c>
      <c r="H5" s="5">
        <v>238.6</v>
      </c>
    </row>
    <row r="6" spans="1:8">
      <c r="A6" s="4" t="s">
        <v>252</v>
      </c>
      <c r="B6" s="4" t="s">
        <v>257</v>
      </c>
      <c r="C6" s="4" t="s">
        <v>259</v>
      </c>
      <c r="D6" s="4" t="s">
        <v>23</v>
      </c>
      <c r="E6" s="4">
        <v>32</v>
      </c>
      <c r="F6" s="4">
        <v>32</v>
      </c>
      <c r="G6" s="11">
        <v>408.67</v>
      </c>
      <c r="H6" s="11">
        <v>408.67</v>
      </c>
    </row>
    <row r="7" spans="1:8">
      <c r="A7" s="4" t="s">
        <v>252</v>
      </c>
      <c r="B7" s="4" t="s">
        <v>260</v>
      </c>
      <c r="C7" s="4" t="s">
        <v>261</v>
      </c>
      <c r="D7" s="4" t="s">
        <v>23</v>
      </c>
      <c r="E7" s="4">
        <v>61</v>
      </c>
      <c r="F7" s="4">
        <v>61</v>
      </c>
      <c r="G7" s="5">
        <v>697.37</v>
      </c>
      <c r="H7" s="5">
        <v>697.37</v>
      </c>
    </row>
    <row r="8" spans="1:8">
      <c r="A8" s="4" t="s">
        <v>252</v>
      </c>
      <c r="B8" s="4" t="s">
        <v>260</v>
      </c>
      <c r="C8" s="4" t="s">
        <v>262</v>
      </c>
      <c r="D8" s="4" t="s">
        <v>23</v>
      </c>
      <c r="E8" s="4">
        <v>50</v>
      </c>
      <c r="F8" s="4">
        <v>49</v>
      </c>
      <c r="G8" s="5">
        <v>487.63</v>
      </c>
      <c r="H8" s="5">
        <v>487.63</v>
      </c>
    </row>
    <row r="9" spans="1:8">
      <c r="A9" s="4" t="s">
        <v>252</v>
      </c>
      <c r="B9" s="4" t="s">
        <v>253</v>
      </c>
      <c r="C9" s="4" t="s">
        <v>254</v>
      </c>
      <c r="D9" s="4" t="s">
        <v>36</v>
      </c>
      <c r="E9" s="4">
        <v>2</v>
      </c>
      <c r="F9" s="4">
        <v>2</v>
      </c>
      <c r="G9" s="5">
        <v>373.65</v>
      </c>
      <c r="H9" s="5">
        <v>373.65</v>
      </c>
    </row>
    <row r="10" spans="1:8">
      <c r="A10" s="4" t="s">
        <v>252</v>
      </c>
      <c r="B10" s="4" t="s">
        <v>253</v>
      </c>
      <c r="C10" s="4" t="s">
        <v>255</v>
      </c>
      <c r="D10" s="4" t="s">
        <v>36</v>
      </c>
      <c r="E10" s="4">
        <v>60</v>
      </c>
      <c r="F10" s="4">
        <v>60</v>
      </c>
      <c r="G10" s="5">
        <v>1149.78</v>
      </c>
      <c r="H10" s="5">
        <v>1145.1199999999999</v>
      </c>
    </row>
    <row r="11" spans="1:8">
      <c r="A11" s="4" t="s">
        <v>252</v>
      </c>
      <c r="B11" s="4" t="s">
        <v>253</v>
      </c>
      <c r="C11" s="4" t="s">
        <v>256</v>
      </c>
      <c r="D11" s="4" t="s">
        <v>36</v>
      </c>
      <c r="E11" s="4">
        <v>10</v>
      </c>
      <c r="F11" s="4">
        <v>10</v>
      </c>
      <c r="G11" s="5">
        <v>82.3</v>
      </c>
      <c r="H11" s="5">
        <v>82.3</v>
      </c>
    </row>
    <row r="12" spans="1:8">
      <c r="A12" s="4" t="s">
        <v>252</v>
      </c>
      <c r="B12" s="4" t="s">
        <v>257</v>
      </c>
      <c r="C12" s="4" t="s">
        <v>258</v>
      </c>
      <c r="D12" s="4" t="s">
        <v>36</v>
      </c>
      <c r="E12" s="4">
        <v>15</v>
      </c>
      <c r="F12" s="4">
        <v>15</v>
      </c>
      <c r="G12" s="5">
        <v>238.6</v>
      </c>
      <c r="H12" s="5">
        <v>238.6</v>
      </c>
    </row>
    <row r="13" spans="1:8">
      <c r="A13" s="4" t="s">
        <v>252</v>
      </c>
      <c r="B13" s="4" t="s">
        <v>257</v>
      </c>
      <c r="C13" s="4" t="s">
        <v>259</v>
      </c>
      <c r="D13" s="4" t="s">
        <v>36</v>
      </c>
      <c r="E13" s="4">
        <v>43</v>
      </c>
      <c r="F13" s="4">
        <v>42</v>
      </c>
      <c r="G13" s="5">
        <v>408.67</v>
      </c>
      <c r="H13" s="11">
        <v>408.67</v>
      </c>
    </row>
    <row r="14" spans="1:8">
      <c r="A14" s="4" t="s">
        <v>252</v>
      </c>
      <c r="B14" s="4" t="s">
        <v>260</v>
      </c>
      <c r="C14" s="4" t="s">
        <v>261</v>
      </c>
      <c r="D14" s="4" t="s">
        <v>36</v>
      </c>
      <c r="E14" s="4">
        <v>61</v>
      </c>
      <c r="F14" s="4">
        <v>61</v>
      </c>
      <c r="G14" s="5">
        <v>697.37</v>
      </c>
      <c r="H14" s="5">
        <v>697.37</v>
      </c>
    </row>
    <row r="15" spans="1:8">
      <c r="A15" s="4" t="s">
        <v>252</v>
      </c>
      <c r="B15" s="4" t="s">
        <v>260</v>
      </c>
      <c r="C15" s="4" t="s">
        <v>262</v>
      </c>
      <c r="D15" s="4" t="s">
        <v>36</v>
      </c>
      <c r="E15" s="4">
        <v>46</v>
      </c>
      <c r="F15" s="4">
        <v>46</v>
      </c>
      <c r="G15" s="5">
        <v>487.63</v>
      </c>
      <c r="H15" s="5">
        <v>487.63</v>
      </c>
    </row>
    <row r="16" spans="1:8">
      <c r="A16" s="4" t="s">
        <v>252</v>
      </c>
      <c r="B16" s="4" t="s">
        <v>263</v>
      </c>
      <c r="C16" s="4" t="s">
        <v>264</v>
      </c>
      <c r="D16" s="4" t="s">
        <v>36</v>
      </c>
      <c r="E16" s="4">
        <v>27</v>
      </c>
      <c r="F16" s="4">
        <v>27</v>
      </c>
      <c r="G16" s="11">
        <v>18248</v>
      </c>
      <c r="H16" s="11">
        <v>18248</v>
      </c>
    </row>
    <row r="17" spans="1:8">
      <c r="A17" s="4" t="s">
        <v>252</v>
      </c>
      <c r="B17" s="4" t="s">
        <v>265</v>
      </c>
      <c r="C17" s="4" t="s">
        <v>266</v>
      </c>
      <c r="D17" s="4" t="s">
        <v>39</v>
      </c>
      <c r="E17" s="4">
        <v>80</v>
      </c>
      <c r="F17" s="4">
        <v>80</v>
      </c>
      <c r="G17" s="5">
        <v>531.27</v>
      </c>
      <c r="H17" s="5">
        <v>531.27</v>
      </c>
    </row>
    <row r="18" spans="1:8">
      <c r="A18" s="4" t="s">
        <v>252</v>
      </c>
      <c r="B18" s="4" t="s">
        <v>267</v>
      </c>
      <c r="C18" s="4" t="s">
        <v>268</v>
      </c>
      <c r="D18" s="4" t="s">
        <v>39</v>
      </c>
      <c r="E18" s="4">
        <v>80</v>
      </c>
      <c r="F18" s="4">
        <v>80</v>
      </c>
      <c r="G18" s="11">
        <v>7109.16</v>
      </c>
      <c r="H18" s="11">
        <v>4645.18</v>
      </c>
    </row>
    <row r="19" spans="1:8">
      <c r="A19" s="4" t="s">
        <v>252</v>
      </c>
      <c r="B19" s="4" t="s">
        <v>253</v>
      </c>
      <c r="C19" s="4" t="s">
        <v>254</v>
      </c>
      <c r="D19" s="4" t="s">
        <v>39</v>
      </c>
      <c r="E19" s="4">
        <v>7</v>
      </c>
      <c r="F19" s="4">
        <v>7</v>
      </c>
      <c r="G19" s="5">
        <v>373.65</v>
      </c>
      <c r="H19" s="5">
        <v>373.65</v>
      </c>
    </row>
    <row r="20" spans="1:8">
      <c r="A20" s="4" t="s">
        <v>252</v>
      </c>
      <c r="B20" s="4" t="s">
        <v>253</v>
      </c>
      <c r="C20" s="4" t="s">
        <v>255</v>
      </c>
      <c r="D20" s="4" t="s">
        <v>39</v>
      </c>
      <c r="E20" s="4">
        <v>60</v>
      </c>
      <c r="F20" s="4">
        <v>72</v>
      </c>
      <c r="G20" s="5">
        <v>1149.78</v>
      </c>
      <c r="H20" s="5">
        <v>1145.1199999999999</v>
      </c>
    </row>
    <row r="21" spans="1:8" ht="15.75" customHeight="1">
      <c r="A21" s="4" t="s">
        <v>252</v>
      </c>
      <c r="B21" s="4" t="s">
        <v>253</v>
      </c>
      <c r="C21" s="4" t="s">
        <v>256</v>
      </c>
      <c r="D21" s="4" t="s">
        <v>39</v>
      </c>
      <c r="E21" s="4">
        <v>10</v>
      </c>
      <c r="F21" s="4">
        <v>10</v>
      </c>
      <c r="G21" s="5">
        <v>82.3</v>
      </c>
      <c r="H21" s="5">
        <v>82.3</v>
      </c>
    </row>
    <row r="22" spans="1:8" ht="15.75" customHeight="1">
      <c r="A22" s="4" t="s">
        <v>252</v>
      </c>
      <c r="B22" s="4" t="s">
        <v>257</v>
      </c>
      <c r="C22" s="4" t="s">
        <v>258</v>
      </c>
      <c r="D22" s="4" t="s">
        <v>39</v>
      </c>
      <c r="E22" s="4">
        <v>15</v>
      </c>
      <c r="F22" s="4">
        <v>15</v>
      </c>
      <c r="G22" s="5">
        <v>238.6</v>
      </c>
      <c r="H22" s="5">
        <v>238.6</v>
      </c>
    </row>
    <row r="23" spans="1:8" ht="15.75" customHeight="1">
      <c r="A23" s="4" t="s">
        <v>252</v>
      </c>
      <c r="B23" s="4" t="s">
        <v>257</v>
      </c>
      <c r="C23" s="4" t="s">
        <v>259</v>
      </c>
      <c r="D23" s="4" t="s">
        <v>39</v>
      </c>
      <c r="E23" s="4">
        <v>105</v>
      </c>
      <c r="F23" s="4">
        <v>105</v>
      </c>
      <c r="G23" s="5">
        <v>408.67</v>
      </c>
      <c r="H23" s="5">
        <v>408.67</v>
      </c>
    </row>
    <row r="24" spans="1:8" ht="15.75" customHeight="1">
      <c r="A24" s="4" t="s">
        <v>252</v>
      </c>
      <c r="B24" s="4" t="s">
        <v>260</v>
      </c>
      <c r="C24" s="4" t="s">
        <v>261</v>
      </c>
      <c r="D24" s="4" t="s">
        <v>39</v>
      </c>
      <c r="E24" s="4">
        <v>61</v>
      </c>
      <c r="F24" s="4">
        <v>61</v>
      </c>
      <c r="G24" s="5">
        <v>697.37</v>
      </c>
      <c r="H24" s="5">
        <v>697.37</v>
      </c>
    </row>
    <row r="25" spans="1:8" ht="15.75" customHeight="1">
      <c r="A25" s="4" t="s">
        <v>252</v>
      </c>
      <c r="B25" s="4" t="s">
        <v>260</v>
      </c>
      <c r="C25" s="4" t="s">
        <v>262</v>
      </c>
      <c r="D25" s="4" t="s">
        <v>39</v>
      </c>
      <c r="E25" s="4">
        <v>49</v>
      </c>
      <c r="F25" s="4">
        <v>50</v>
      </c>
      <c r="G25" s="5">
        <v>487.63</v>
      </c>
      <c r="H25" s="5">
        <v>487.63</v>
      </c>
    </row>
    <row r="26" spans="1:8" ht="15.75" customHeight="1">
      <c r="A26" s="4" t="s">
        <v>252</v>
      </c>
      <c r="B26" s="4" t="s">
        <v>265</v>
      </c>
      <c r="C26" s="4" t="s">
        <v>266</v>
      </c>
      <c r="D26" s="4" t="s">
        <v>43</v>
      </c>
      <c r="E26" s="4">
        <v>20</v>
      </c>
      <c r="F26" s="4">
        <v>20</v>
      </c>
      <c r="G26" s="5">
        <v>128.79</v>
      </c>
      <c r="H26" s="5">
        <v>128.79</v>
      </c>
    </row>
    <row r="27" spans="1:8" ht="15.75" customHeight="1">
      <c r="A27" s="4" t="s">
        <v>252</v>
      </c>
      <c r="B27" s="4" t="s">
        <v>265</v>
      </c>
      <c r="C27" s="4" t="s">
        <v>269</v>
      </c>
      <c r="D27" s="4" t="s">
        <v>43</v>
      </c>
      <c r="E27" s="4">
        <v>25</v>
      </c>
      <c r="F27" s="4">
        <v>25</v>
      </c>
      <c r="G27" s="5">
        <v>650.62</v>
      </c>
      <c r="H27" s="5">
        <v>647.85</v>
      </c>
    </row>
    <row r="28" spans="1:8" ht="15.75" customHeight="1">
      <c r="A28" s="4" t="s">
        <v>252</v>
      </c>
      <c r="B28" s="4" t="s">
        <v>265</v>
      </c>
      <c r="C28" s="4" t="s">
        <v>270</v>
      </c>
      <c r="D28" s="4" t="s">
        <v>43</v>
      </c>
      <c r="E28" s="4">
        <v>30</v>
      </c>
      <c r="F28" s="4">
        <v>29.66</v>
      </c>
      <c r="G28" s="5">
        <v>2136.75</v>
      </c>
      <c r="H28" s="5">
        <v>2113.48</v>
      </c>
    </row>
    <row r="29" spans="1:8" ht="15.75" customHeight="1">
      <c r="A29" s="4" t="s">
        <v>252</v>
      </c>
      <c r="B29" s="4" t="s">
        <v>265</v>
      </c>
      <c r="C29" s="4" t="s">
        <v>271</v>
      </c>
      <c r="D29" s="4" t="s">
        <v>43</v>
      </c>
      <c r="E29" s="4">
        <v>32</v>
      </c>
      <c r="F29" s="4">
        <v>32</v>
      </c>
      <c r="G29" s="5">
        <v>401.03</v>
      </c>
      <c r="H29" s="5">
        <v>395.23</v>
      </c>
    </row>
    <row r="30" spans="1:8" ht="15.75" customHeight="1">
      <c r="A30" s="4" t="s">
        <v>252</v>
      </c>
      <c r="B30" s="4" t="s">
        <v>263</v>
      </c>
      <c r="C30" s="4" t="s">
        <v>264</v>
      </c>
      <c r="D30" s="4" t="s">
        <v>43</v>
      </c>
      <c r="E30" s="4">
        <v>7</v>
      </c>
      <c r="F30" s="4">
        <v>7</v>
      </c>
      <c r="G30" s="11">
        <v>4562</v>
      </c>
      <c r="H30" s="11">
        <v>4562</v>
      </c>
    </row>
    <row r="31" spans="1:8" ht="15.75" customHeight="1">
      <c r="A31" s="4" t="s">
        <v>252</v>
      </c>
      <c r="B31" s="4" t="s">
        <v>263</v>
      </c>
      <c r="C31" s="4" t="s">
        <v>272</v>
      </c>
      <c r="D31" s="4" t="s">
        <v>43</v>
      </c>
      <c r="E31" s="4">
        <v>0.25</v>
      </c>
      <c r="F31" s="4">
        <v>0.25</v>
      </c>
      <c r="G31" s="5">
        <v>819.65</v>
      </c>
      <c r="H31" s="11">
        <v>756.97</v>
      </c>
    </row>
    <row r="32" spans="1:8" ht="15.75" customHeight="1">
      <c r="A32" s="4" t="s">
        <v>252</v>
      </c>
      <c r="B32" s="4" t="s">
        <v>267</v>
      </c>
      <c r="C32" s="4" t="s">
        <v>268</v>
      </c>
      <c r="D32" s="3" t="s">
        <v>43</v>
      </c>
      <c r="E32" s="4">
        <v>20</v>
      </c>
      <c r="F32" s="4">
        <v>20</v>
      </c>
      <c r="G32" s="11">
        <v>1777.2</v>
      </c>
      <c r="H32" s="11">
        <v>1161.29</v>
      </c>
    </row>
    <row r="33" spans="1:8" ht="15.75" customHeight="1">
      <c r="A33" s="4" t="s">
        <v>252</v>
      </c>
      <c r="B33" s="4" t="s">
        <v>253</v>
      </c>
      <c r="C33" s="4" t="s">
        <v>254</v>
      </c>
      <c r="D33" s="4" t="s">
        <v>43</v>
      </c>
      <c r="E33" s="4">
        <v>2</v>
      </c>
      <c r="F33" s="4">
        <v>2</v>
      </c>
      <c r="G33" s="5">
        <v>124.55</v>
      </c>
      <c r="H33" s="5">
        <v>124.55</v>
      </c>
    </row>
    <row r="34" spans="1:8" ht="15.75" customHeight="1">
      <c r="A34" s="4" t="s">
        <v>252</v>
      </c>
      <c r="B34" s="4" t="s">
        <v>253</v>
      </c>
      <c r="C34" s="4" t="s">
        <v>255</v>
      </c>
      <c r="D34" s="4" t="s">
        <v>43</v>
      </c>
      <c r="E34" s="4">
        <v>29</v>
      </c>
      <c r="F34" s="4">
        <v>29</v>
      </c>
      <c r="G34" s="5">
        <v>383.26</v>
      </c>
      <c r="H34" s="5">
        <v>381.71</v>
      </c>
    </row>
    <row r="35" spans="1:8" ht="15.75" customHeight="1">
      <c r="A35" s="4" t="s">
        <v>252</v>
      </c>
      <c r="B35" s="4" t="s">
        <v>253</v>
      </c>
      <c r="C35" s="4" t="s">
        <v>256</v>
      </c>
      <c r="D35" s="4" t="s">
        <v>43</v>
      </c>
      <c r="E35" s="4">
        <v>15</v>
      </c>
      <c r="F35" s="4">
        <v>15</v>
      </c>
      <c r="G35" s="5">
        <v>27.43</v>
      </c>
      <c r="H35" s="5">
        <v>27.43</v>
      </c>
    </row>
    <row r="36" spans="1:8" ht="15.75" customHeight="1">
      <c r="A36" s="4" t="s">
        <v>252</v>
      </c>
      <c r="B36" s="4" t="s">
        <v>253</v>
      </c>
      <c r="C36" s="4" t="s">
        <v>273</v>
      </c>
      <c r="D36" s="4" t="s">
        <v>43</v>
      </c>
      <c r="E36" s="4">
        <v>1</v>
      </c>
      <c r="F36" s="4">
        <v>1</v>
      </c>
      <c r="G36" s="5">
        <v>88.24</v>
      </c>
      <c r="H36" s="5">
        <v>88.24</v>
      </c>
    </row>
    <row r="37" spans="1:8" ht="15.75" customHeight="1">
      <c r="A37" s="4" t="s">
        <v>252</v>
      </c>
      <c r="B37" s="4" t="s">
        <v>257</v>
      </c>
      <c r="C37" s="4" t="s">
        <v>274</v>
      </c>
      <c r="D37" s="4" t="s">
        <v>43</v>
      </c>
      <c r="E37" s="4">
        <v>100</v>
      </c>
      <c r="F37" s="4">
        <v>100</v>
      </c>
      <c r="G37" s="5">
        <v>1000.23</v>
      </c>
      <c r="H37" s="5">
        <v>995.3</v>
      </c>
    </row>
    <row r="38" spans="1:8" ht="15.75" customHeight="1">
      <c r="A38" s="4" t="s">
        <v>252</v>
      </c>
      <c r="B38" s="4" t="s">
        <v>257</v>
      </c>
      <c r="C38" s="4" t="s">
        <v>258</v>
      </c>
      <c r="D38" s="4" t="s">
        <v>43</v>
      </c>
      <c r="E38" s="4">
        <v>18</v>
      </c>
      <c r="F38" s="4">
        <v>18</v>
      </c>
      <c r="G38" s="5">
        <v>79.53</v>
      </c>
      <c r="H38" s="5">
        <v>79.53</v>
      </c>
    </row>
    <row r="39" spans="1:8" ht="15.75" customHeight="1">
      <c r="A39" s="4" t="s">
        <v>252</v>
      </c>
      <c r="B39" s="4" t="s">
        <v>257</v>
      </c>
      <c r="C39" s="4" t="s">
        <v>259</v>
      </c>
      <c r="D39" s="4" t="s">
        <v>43</v>
      </c>
      <c r="E39" s="4">
        <v>15</v>
      </c>
      <c r="F39" s="4">
        <v>26</v>
      </c>
      <c r="G39" s="5">
        <v>136.22</v>
      </c>
      <c r="H39" s="11">
        <v>97.48</v>
      </c>
    </row>
    <row r="40" spans="1:8" ht="15.75" customHeight="1">
      <c r="A40" s="4" t="s">
        <v>252</v>
      </c>
      <c r="B40" s="4" t="s">
        <v>260</v>
      </c>
      <c r="C40" s="4" t="s">
        <v>261</v>
      </c>
      <c r="D40" s="4" t="s">
        <v>43</v>
      </c>
      <c r="E40" s="4">
        <v>60</v>
      </c>
      <c r="F40" s="4">
        <v>60</v>
      </c>
      <c r="G40" s="5">
        <v>232.46</v>
      </c>
      <c r="H40" s="5">
        <v>232.46</v>
      </c>
    </row>
    <row r="41" spans="1:8" ht="15.75" customHeight="1">
      <c r="A41" s="4" t="s">
        <v>252</v>
      </c>
      <c r="B41" s="4" t="s">
        <v>260</v>
      </c>
      <c r="C41" s="4" t="s">
        <v>275</v>
      </c>
      <c r="D41" s="4" t="s">
        <v>43</v>
      </c>
      <c r="E41" s="4">
        <v>1</v>
      </c>
      <c r="F41" s="4">
        <v>1</v>
      </c>
      <c r="G41" s="5">
        <v>218.76</v>
      </c>
      <c r="H41" s="11">
        <v>218.76</v>
      </c>
    </row>
    <row r="42" spans="1:8" ht="15.75" customHeight="1">
      <c r="A42" s="4" t="s">
        <v>252</v>
      </c>
      <c r="B42" s="4" t="s">
        <v>260</v>
      </c>
      <c r="C42" s="4" t="s">
        <v>262</v>
      </c>
      <c r="D42" s="4" t="s">
        <v>43</v>
      </c>
      <c r="E42" s="4">
        <v>49</v>
      </c>
      <c r="F42" s="4">
        <v>49</v>
      </c>
      <c r="G42" s="5">
        <v>165.12</v>
      </c>
      <c r="H42" s="5">
        <v>165.12</v>
      </c>
    </row>
    <row r="43" spans="1:8" ht="15.75" customHeight="1">
      <c r="A43" s="4" t="s">
        <v>252</v>
      </c>
      <c r="B43" s="4" t="s">
        <v>260</v>
      </c>
      <c r="C43" s="4" t="s">
        <v>276</v>
      </c>
      <c r="D43" s="4" t="s">
        <v>43</v>
      </c>
      <c r="E43" s="4">
        <v>100</v>
      </c>
      <c r="F43" s="4">
        <v>100</v>
      </c>
      <c r="G43" s="5">
        <v>1674.69</v>
      </c>
      <c r="H43" s="5">
        <v>1674.69</v>
      </c>
    </row>
    <row r="44" spans="1:8" ht="15.75" customHeight="1">
      <c r="G44" s="14" t="s">
        <v>84</v>
      </c>
      <c r="H44" s="7">
        <f>SUM(H2:H43)</f>
        <v>47575.350000000013</v>
      </c>
    </row>
    <row r="45" spans="1:8" ht="15.75" customHeight="1">
      <c r="G45" s="6" t="s">
        <v>85</v>
      </c>
      <c r="H45" s="7">
        <f>47575572608/1000000</f>
        <v>47575.572608000002</v>
      </c>
    </row>
    <row r="46" spans="1:8" ht="15.75" customHeight="1">
      <c r="G46" s="6" t="s">
        <v>86</v>
      </c>
      <c r="H46" s="7">
        <f>+H45-H44</f>
        <v>0.22260799998912262</v>
      </c>
    </row>
    <row r="47" spans="1:8" ht="15.75" customHeight="1"/>
    <row r="48" spans="1: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A1:Z46"/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Hoja2!$D$1:$D$7</xm:f>
          </x14:formula1>
          <xm:sqref>A2:A43</xm:sqref>
        </x14:dataValidation>
        <x14:dataValidation type="list" allowBlank="1" showErrorMessage="1">
          <x14:formula1>
            <xm:f>Hoja2!$A$1:$A$22</xm:f>
          </x14:formula1>
          <xm:sqref>D2:D43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baseColWidth="10" defaultColWidth="14.42578125" defaultRowHeight="15" customHeight="1"/>
  <cols>
    <col min="1" max="26" width="10.7109375" customWidth="1"/>
  </cols>
  <sheetData>
    <row r="1" spans="1:4">
      <c r="A1" s="18" t="s">
        <v>11</v>
      </c>
      <c r="D1" s="17" t="s">
        <v>8</v>
      </c>
    </row>
    <row r="2" spans="1:4">
      <c r="A2" s="19" t="s">
        <v>21</v>
      </c>
      <c r="D2" s="17" t="s">
        <v>87</v>
      </c>
    </row>
    <row r="3" spans="1:4">
      <c r="A3" s="19" t="s">
        <v>23</v>
      </c>
      <c r="D3" s="17" t="s">
        <v>176</v>
      </c>
    </row>
    <row r="4" spans="1:4">
      <c r="A4" s="19" t="s">
        <v>24</v>
      </c>
      <c r="D4" s="17" t="s">
        <v>227</v>
      </c>
    </row>
    <row r="5" spans="1:4">
      <c r="A5" s="19" t="s">
        <v>26</v>
      </c>
      <c r="D5" s="17" t="s">
        <v>252</v>
      </c>
    </row>
    <row r="6" spans="1:4">
      <c r="A6" s="19" t="s">
        <v>28</v>
      </c>
      <c r="D6" s="17" t="s">
        <v>149</v>
      </c>
    </row>
    <row r="7" spans="1:4">
      <c r="A7" s="19" t="s">
        <v>29</v>
      </c>
      <c r="D7" s="17" t="s">
        <v>245</v>
      </c>
    </row>
    <row r="8" spans="1:4">
      <c r="A8" s="19" t="s">
        <v>30</v>
      </c>
    </row>
    <row r="9" spans="1:4">
      <c r="A9" s="19" t="s">
        <v>31</v>
      </c>
    </row>
    <row r="10" spans="1:4">
      <c r="A10" s="19" t="s">
        <v>32</v>
      </c>
    </row>
    <row r="11" spans="1:4">
      <c r="A11" s="19" t="s">
        <v>33</v>
      </c>
    </row>
    <row r="12" spans="1:4">
      <c r="A12" s="19" t="s">
        <v>34</v>
      </c>
    </row>
    <row r="13" spans="1:4">
      <c r="A13" s="19" t="s">
        <v>35</v>
      </c>
    </row>
    <row r="14" spans="1:4">
      <c r="A14" s="19" t="s">
        <v>36</v>
      </c>
    </row>
    <row r="15" spans="1:4">
      <c r="A15" s="19" t="s">
        <v>37</v>
      </c>
    </row>
    <row r="16" spans="1:4">
      <c r="A16" s="19" t="s">
        <v>38</v>
      </c>
    </row>
    <row r="17" spans="1:1">
      <c r="A17" s="19" t="s">
        <v>39</v>
      </c>
    </row>
    <row r="18" spans="1:1">
      <c r="A18" s="19" t="s">
        <v>40</v>
      </c>
    </row>
    <row r="19" spans="1:1">
      <c r="A19" s="19" t="s">
        <v>41</v>
      </c>
    </row>
    <row r="20" spans="1:1">
      <c r="A20" s="19" t="s">
        <v>42</v>
      </c>
    </row>
    <row r="21" spans="1:1" ht="15.75" customHeight="1">
      <c r="A21" s="19" t="s">
        <v>277</v>
      </c>
    </row>
    <row r="22" spans="1:1" ht="15.75" customHeight="1">
      <c r="A22" s="19" t="s">
        <v>43</v>
      </c>
    </row>
    <row r="23" spans="1:1" ht="15.75" customHeight="1"/>
    <row r="24" spans="1:1" ht="15.75" customHeight="1"/>
    <row r="25" spans="1:1" ht="15.75" customHeight="1"/>
    <row r="26" spans="1:1" ht="15.75" customHeight="1"/>
    <row r="27" spans="1:1" ht="15.75" customHeight="1"/>
    <row r="28" spans="1:1" ht="15.75" customHeight="1"/>
    <row r="29" spans="1:1" ht="15.75" customHeight="1"/>
    <row r="30" spans="1:1" ht="15.75" customHeight="1"/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SDCRD</vt:lpstr>
      <vt:lpstr>IDARTES</vt:lpstr>
      <vt:lpstr>IDPC</vt:lpstr>
      <vt:lpstr>IDRD</vt:lpstr>
      <vt:lpstr>OFB</vt:lpstr>
      <vt:lpstr>CANAL</vt:lpstr>
      <vt:lpstr>FUGA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Jhon Edgar Vanegas Castellanos</dc:creator>
  <cp:lastModifiedBy>Johanna B. </cp:lastModifiedBy>
  <dcterms:created xsi:type="dcterms:W3CDTF">2026-02-16T11:54:46Z</dcterms:created>
  <dcterms:modified xsi:type="dcterms:W3CDTF">2026-04-30T20:28:09Z</dcterms:modified>
</cp:coreProperties>
</file>