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SECRETARIA DE CULTURA\Procesos Misionales\Participación Ciudadana\Participación Ciudadana\PCR-PR-02 Secretarias tecnicas\"/>
    </mc:Choice>
  </mc:AlternateContent>
  <xr:revisionPtr revIDLastSave="0" documentId="8_{D848126C-7F6B-4CC4-B098-CDFE95D9FFC9}" xr6:coauthVersionLast="43" xr6:coauthVersionMax="43" xr10:uidLastSave="{00000000-0000-0000-0000-000000000000}"/>
  <bookViews>
    <workbookView xWindow="-108" yWindow="-108" windowWidth="23256" windowHeight="12456" activeTab="1" xr2:uid="{00000000-000D-0000-FFFF-FFFF00000000}"/>
  </bookViews>
  <sheets>
    <sheet name="Hoja2" sheetId="1" r:id="rId1"/>
    <sheet name="(Nombre del consejo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6" i="2" l="1"/>
  <c r="C45" i="2"/>
  <c r="C44" i="2"/>
  <c r="C43" i="2"/>
  <c r="C42" i="2"/>
  <c r="C41" i="2"/>
  <c r="C29" i="2"/>
  <c r="F34" i="2"/>
  <c r="F33" i="2"/>
  <c r="F32" i="2"/>
  <c r="F37" i="2" s="1"/>
  <c r="C30" i="2"/>
  <c r="C47" i="2" l="1"/>
  <c r="C28" i="2"/>
  <c r="C31" i="2" s="1"/>
  <c r="P14" i="2"/>
  <c r="O14" i="2"/>
  <c r="Q14" i="2" s="1"/>
  <c r="O15" i="2"/>
  <c r="P15" i="2"/>
  <c r="O16" i="2"/>
  <c r="P16" i="2"/>
  <c r="O17" i="2"/>
  <c r="P17" i="2"/>
  <c r="O18" i="2"/>
  <c r="P18" i="2"/>
  <c r="K32" i="2"/>
  <c r="L32" i="2"/>
  <c r="M32" i="2"/>
  <c r="N32" i="2"/>
  <c r="K33" i="2"/>
  <c r="L33" i="2"/>
  <c r="M33" i="2"/>
  <c r="N33" i="2"/>
  <c r="K34" i="2"/>
  <c r="L34" i="2"/>
  <c r="M34" i="2"/>
  <c r="N34" i="2"/>
  <c r="K37" i="2"/>
  <c r="L37" i="2"/>
  <c r="M37" i="2"/>
  <c r="N37" i="2"/>
  <c r="Q15" i="2"/>
  <c r="J34" i="2"/>
  <c r="I34" i="2"/>
  <c r="H34" i="2"/>
  <c r="G34" i="2"/>
  <c r="J33" i="2"/>
  <c r="I33" i="2"/>
  <c r="H33" i="2"/>
  <c r="G33" i="2"/>
  <c r="J32" i="2"/>
  <c r="J37" i="2" s="1"/>
  <c r="I32" i="2"/>
  <c r="H32" i="2"/>
  <c r="H37" i="2" s="1"/>
  <c r="G32" i="2"/>
  <c r="P27" i="2"/>
  <c r="O27" i="2"/>
  <c r="Q27" i="2" s="1"/>
  <c r="P26" i="2"/>
  <c r="O26" i="2"/>
  <c r="Q26" i="2" s="1"/>
  <c r="P25" i="2"/>
  <c r="O25" i="2"/>
  <c r="Q25" i="2" s="1"/>
  <c r="P23" i="2"/>
  <c r="O23" i="2"/>
  <c r="Q23" i="2" s="1"/>
  <c r="P22" i="2"/>
  <c r="O22" i="2"/>
  <c r="Q22" i="2" s="1"/>
  <c r="P21" i="2"/>
  <c r="O21" i="2"/>
  <c r="Q21" i="2" s="1"/>
  <c r="P20" i="2"/>
  <c r="O20" i="2"/>
  <c r="Q20" i="2" s="1"/>
  <c r="F35" i="2" l="1"/>
  <c r="C40" i="2" s="1"/>
  <c r="E29" i="2"/>
  <c r="K35" i="2"/>
  <c r="E28" i="2"/>
  <c r="Q18" i="2"/>
  <c r="Q16" i="2"/>
  <c r="Q17" i="2"/>
  <c r="N35" i="2"/>
  <c r="L35" i="2"/>
  <c r="M35" i="2"/>
  <c r="G35" i="2"/>
  <c r="I35" i="2"/>
  <c r="H35" i="2"/>
  <c r="J35" i="2"/>
  <c r="G37" i="2"/>
  <c r="I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LENOVO-PC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Se debe generar una hoja por cada consejo</t>
        </r>
      </text>
    </comment>
    <comment ref="F7" authorId="0" shapeId="0" xr:uid="{00000000-0006-0000-0100-000002000000}">
      <text>
        <r>
          <rPr>
            <sz val="9"/>
            <color indexed="81"/>
            <rFont val="Tahoma"/>
            <family val="2"/>
          </rPr>
          <t>Pueden ser:
Ordinaria Presencial
Extraordinaria Presencial
Ordinaria Virtual
Extraordinaria Virtual
Ordinaria Semipresencial
Extraordinaria Semipresencial</t>
        </r>
      </text>
    </comment>
    <comment ref="E13" authorId="0" shapeId="0" xr:uid="{00000000-0006-0000-0100-000003000000}">
      <text>
        <r>
          <rPr>
            <sz val="9"/>
            <color indexed="81"/>
            <rFont val="Tahoma"/>
            <family val="2"/>
          </rPr>
          <t>Conteo anual. Se incluye una nueva columna</t>
        </r>
      </text>
    </comment>
    <comment ref="F13" authorId="0" shapeId="0" xr:uid="{00000000-0006-0000-0100-000004000000}">
      <text>
        <r>
          <rPr>
            <sz val="9"/>
            <color indexed="81"/>
            <rFont val="Tahoma"/>
            <family val="2"/>
          </rPr>
          <t>Espacio físico o
Espacio vitual: Plataforma google meet</t>
        </r>
      </text>
    </comment>
    <comment ref="C1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Pueder ser:
</t>
        </r>
        <r>
          <rPr>
            <sz val="9"/>
            <color indexed="81"/>
            <rFont val="Tahoma"/>
            <family val="2"/>
          </rPr>
          <t xml:space="preserve">Electo: por votación
Delegado: de otra instancia u población
Inactiva: Cuando se encuentra en proceso de remplazo por aplicación del Art 62 del Decreto 336 de 2022
</t>
        </r>
      </text>
    </comment>
    <comment ref="F1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Puede ser:
</t>
        </r>
        <r>
          <rPr>
            <sz val="9"/>
            <color indexed="81"/>
            <rFont val="Tahoma"/>
            <family val="2"/>
          </rPr>
          <t>Asistió
Justificación
Ausente
N/A: Cuando este Inactiva</t>
        </r>
      </text>
    </comment>
    <comment ref="O14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Formula: </t>
        </r>
        <r>
          <rPr>
            <sz val="9"/>
            <color indexed="81"/>
            <rFont val="Tahoma"/>
            <family val="2"/>
          </rPr>
          <t>=CONTAR.SI(F14:N14;"Asistió")</t>
        </r>
      </text>
    </comment>
    <comment ref="P1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=CONTAR.SI(F14:N14;"Ausente")</t>
        </r>
      </text>
    </comment>
    <comment ref="Q14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=O14/$C$49
No. total de sesiones a las que asistio / Total de sesiones</t>
        </r>
      </text>
    </comment>
    <comment ref="C20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Pueder ser:
</t>
        </r>
        <r>
          <rPr>
            <sz val="9"/>
            <color indexed="81"/>
            <rFont val="Tahoma"/>
            <family val="2"/>
          </rPr>
          <t>Delegado: de otra instancia u población
Inactiva: Cuando se encuentra en proceso de remplazo por aplicación del Art 62 del Decreto 336 de 2022</t>
        </r>
      </text>
    </comment>
    <comment ref="C28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 xml:space="preserve">=CONTAR.SI(C14:C27;"Electo")
</t>
        </r>
      </text>
    </comment>
    <comment ref="E2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=C31*30% (El % varia según el reglamento interno del consejo)</t>
        </r>
      </text>
    </comment>
    <comment ref="C2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Formula: 
</t>
        </r>
        <r>
          <rPr>
            <sz val="9"/>
            <color indexed="81"/>
            <rFont val="Tahoma"/>
            <family val="2"/>
          </rPr>
          <t>=CONTAR.SI(C14:C27;"Delegado")</t>
        </r>
      </text>
    </comment>
    <comment ref="E29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=C31*50%+1 (El % varia según el reglamento interno del consejo)</t>
        </r>
      </text>
    </comment>
    <comment ref="C30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=CONTAR.SI(C19:C27;"Inactiva")</t>
        </r>
      </text>
    </comment>
    <comment ref="C3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=SUMA(C28:C29)</t>
        </r>
      </text>
    </comment>
    <comment ref="F32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=CONTAR.SI(F14:F27;"Asistió")</t>
        </r>
      </text>
    </comment>
    <comment ref="F33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=CONTAR.SI(F14:F27;"Ausente")</t>
        </r>
      </text>
    </comment>
    <comment ref="F34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=CONTAR.SI(F14:F27;"Justificación")</t>
        </r>
      </text>
    </comment>
    <comment ref="F35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=F32/$C$31
Toral de consejerias activas / Total de sesiones</t>
        </r>
      </text>
    </comment>
    <comment ref="F36" authorId="0" shapeId="0" xr:uid="{00000000-0006-0000-0100-000015000000}">
      <text>
        <r>
          <rPr>
            <sz val="9"/>
            <color indexed="81"/>
            <rFont val="Tahoma"/>
            <family val="2"/>
          </rPr>
          <t>Se registra manuealmente</t>
        </r>
      </text>
    </comment>
    <comment ref="F37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=SUMA($F$32;$F$36)
Total Asistentes + Total de invitados</t>
        </r>
      </text>
    </comment>
    <comment ref="C4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=PROMEDIO(F35:N35)</t>
        </r>
      </text>
    </comment>
    <comment ref="C4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=CONTAR.SI($F$7:$N$7;"=Ordinaria Presencial")</t>
        </r>
      </text>
    </comment>
    <comment ref="C42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=CONTAR.SI($F$7:$N$7;"=Extraordinaria Presencial")</t>
        </r>
      </text>
    </comment>
    <comment ref="C43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=CONTAR.SI($F$7:$N$7;"=Ordinaria Virtual")</t>
        </r>
      </text>
    </comment>
    <comment ref="C44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=CONTAR.SI($F$7:$N$7;"=Extraordinaria Virtual")</t>
        </r>
      </text>
    </comment>
    <comment ref="C45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=CONTAR.SI($F$7:$N$7;"=Ordinaria Semipresencial")</t>
        </r>
      </text>
    </comment>
    <comment ref="C46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=CONTAR.SI($F$7:$N$7;"= Extraordinaria Semipresencial")</t>
        </r>
      </text>
    </comment>
    <comment ref="C47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 xml:space="preserve">Formula:
</t>
        </r>
        <r>
          <rPr>
            <sz val="9"/>
            <color indexed="81"/>
            <rFont val="Tahoma"/>
            <family val="2"/>
          </rPr>
          <t>=SUMA(C41:C46)</t>
        </r>
      </text>
    </comment>
    <comment ref="C51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 xml:space="preserve">Puede ser:
</t>
        </r>
        <r>
          <rPr>
            <sz val="9"/>
            <color indexed="81"/>
            <rFont val="Tahoma"/>
            <family val="2"/>
          </rPr>
          <t>Por fallas
Renuncia
Reemplazo
Muerte
Actuación reprochable</t>
        </r>
      </text>
    </comment>
    <comment ref="G51" authorId="0" shapeId="0" xr:uid="{00000000-0006-0000-0100-000020000000}">
      <text>
        <r>
          <rPr>
            <b/>
            <sz val="9"/>
            <color indexed="81"/>
            <rFont val="Tahoma"/>
            <charset val="1"/>
          </rPr>
          <t xml:space="preserve">Pueder ser:
</t>
        </r>
        <r>
          <rPr>
            <sz val="9"/>
            <color indexed="81"/>
            <rFont val="Tahoma"/>
            <family val="2"/>
          </rPr>
          <t>Siguiente en lista 
Elección atipica</t>
        </r>
      </text>
    </comment>
  </commentList>
</comments>
</file>

<file path=xl/sharedStrings.xml><?xml version="1.0" encoding="utf-8"?>
<sst xmlns="http://schemas.openxmlformats.org/spreadsheetml/2006/main" count="130" uniqueCount="88">
  <si>
    <t>Ordinaria Presencial</t>
  </si>
  <si>
    <t>Extraordinaria Presencial</t>
  </si>
  <si>
    <t>Ordinaria Virtual</t>
  </si>
  <si>
    <t>Extraordinaria Virtual</t>
  </si>
  <si>
    <t>Ordinaria Semipresencial</t>
  </si>
  <si>
    <t>Extraordinaria Semipresencial</t>
  </si>
  <si>
    <t>Electo</t>
  </si>
  <si>
    <t>Asistió</t>
  </si>
  <si>
    <t>Delegado</t>
  </si>
  <si>
    <t>Justificación</t>
  </si>
  <si>
    <t>Inactiva</t>
  </si>
  <si>
    <t>Ausente</t>
  </si>
  <si>
    <t>N/A</t>
  </si>
  <si>
    <t>Por fallas</t>
  </si>
  <si>
    <t>Renuncia</t>
  </si>
  <si>
    <t>Reemplazo</t>
  </si>
  <si>
    <t>Muerte</t>
  </si>
  <si>
    <t>Fecha</t>
  </si>
  <si>
    <t>Número total de sesiones a las que asistió</t>
  </si>
  <si>
    <t>Número total de inasistencias</t>
  </si>
  <si>
    <t>Porcentaje de asistencia por consejero</t>
  </si>
  <si>
    <t>Tipo de sesión</t>
  </si>
  <si>
    <t>Hora</t>
  </si>
  <si>
    <t xml:space="preserve"> SEGUIMIENTO A LA CONFORMACIÓN DEL CONSEJO</t>
  </si>
  <si>
    <t>Lugar o Enlace</t>
  </si>
  <si>
    <t>Elegido o delegado</t>
  </si>
  <si>
    <t>Nombre (Organización y/o consejero)</t>
  </si>
  <si>
    <t xml:space="preserve">No. de Ausencias </t>
  </si>
  <si>
    <t xml:space="preserve">b. </t>
  </si>
  <si>
    <t>Nombre (Organización y/o delegado</t>
  </si>
  <si>
    <t>a.</t>
  </si>
  <si>
    <t xml:space="preserve">c. </t>
  </si>
  <si>
    <t>d.</t>
  </si>
  <si>
    <t>TOTAL DE CONSEJEROS ELECTOS</t>
  </si>
  <si>
    <t>QUÓRUM DELIBERATORIO</t>
  </si>
  <si>
    <t xml:space="preserve">Recuerde que esta matriz de seguimiento debe ser diligenciada en los 5 días siguientes a la sesión y la siguiente información debe ir consignada en el acta de la sesión correspondiente.         </t>
  </si>
  <si>
    <t>TOTAL DE CONSEJEROS DELEGADOS</t>
  </si>
  <si>
    <t>QUÓRUM DECISORIO</t>
  </si>
  <si>
    <t>TOTAL DE CONSEJERÍAS INACTIVAS</t>
  </si>
  <si>
    <t>TOTAL DE CONSEJERÍAS ACTIVAS</t>
  </si>
  <si>
    <t>TOTAL ASISTENCIA CONSEJEROS</t>
  </si>
  <si>
    <t>TOTAL CONSEJEROS AUSENTES</t>
  </si>
  <si>
    <t>TOTAL CONSEJEROS CON JUSTIFICACIÓN</t>
  </si>
  <si>
    <t>% PORCENTAJE DE ASISTENCIA</t>
  </si>
  <si>
    <t>TOTAL INVITADOS</t>
  </si>
  <si>
    <t>TOTAL ASISTENTES</t>
  </si>
  <si>
    <t>Promedio de consejeros asistentes por sesión</t>
  </si>
  <si>
    <t>No. de sesiones Ordinaria Presencial</t>
  </si>
  <si>
    <t>No. de sesiones Extraordinaria Presencial</t>
  </si>
  <si>
    <t>No. de sesiones Ordinaria Virtual</t>
  </si>
  <si>
    <t>No. de sesiones Extraordinaria Virtual</t>
  </si>
  <si>
    <t>No. de sesiones Ordinaria Semipresencial</t>
  </si>
  <si>
    <t>No. de sesiones Extraordinaria Semipresencial</t>
  </si>
  <si>
    <t>TOTAL DE SESIONES</t>
  </si>
  <si>
    <t>Sector</t>
  </si>
  <si>
    <t>Motivo de Retiro</t>
  </si>
  <si>
    <t>Nombre del consejero que pierde la curul</t>
  </si>
  <si>
    <t>NOMBRE DEL CONSEJO (espacio dentro del Sistema)</t>
  </si>
  <si>
    <t>ESPACIO DE PARTICIPACIÓN
Art. XX Decreto XXX de XXXX</t>
  </si>
  <si>
    <t>XX.X (literal de acuerdo al decreto) AGENTES SECTORIALES Y SOCIALES</t>
  </si>
  <si>
    <t>a</t>
  </si>
  <si>
    <t>b</t>
  </si>
  <si>
    <t>c</t>
  </si>
  <si>
    <t>d</t>
  </si>
  <si>
    <t>e</t>
  </si>
  <si>
    <t>XX. X (literal de acuerdo al decreto) OTROS ESPACIOS DEL SISTEMA</t>
  </si>
  <si>
    <t>XX.X (literal de acuerdo al decreto) ADMINISTRACIÓN</t>
  </si>
  <si>
    <t>Nombre del consejero que ingresa</t>
  </si>
  <si>
    <t>Control de delegaciones</t>
  </si>
  <si>
    <t>Fecha de Ingreso</t>
  </si>
  <si>
    <t>Fecha de retiro</t>
  </si>
  <si>
    <t>Actuación reprochable</t>
  </si>
  <si>
    <t>Fecha de ingreso/ No. de Resolución</t>
  </si>
  <si>
    <t>Fecha de retiro/ No. Acta en la que se informa</t>
  </si>
  <si>
    <t>Control de reemplazos y elección atípica de consejeros/as</t>
  </si>
  <si>
    <t>Delegaciones a otros espacios de participación</t>
  </si>
  <si>
    <t>Nombre del Consejero/a</t>
  </si>
  <si>
    <t>Espacio de participación al que se designa</t>
  </si>
  <si>
    <t>Fecha de la designación/ No. de acta en la que se informa</t>
  </si>
  <si>
    <t>Nombre del Delegado/a</t>
  </si>
  <si>
    <t>Mecanismo</t>
  </si>
  <si>
    <t>Siguiente en lista</t>
  </si>
  <si>
    <t>Elección atipica</t>
  </si>
  <si>
    <t>GESTIÓN DE LA PARTICIPACIÓN CIUDADANA</t>
  </si>
  <si>
    <t>SEGUIMIENTO ASISTENCIA DE LOS ESPACIOS DE PARTICIPACIÓN DEL SISTEMA DISTRITAL DE ARTE CULTURA Y PATRIMONIO</t>
  </si>
  <si>
    <t>Código:	PCD-PR-02-FR-04</t>
  </si>
  <si>
    <t>Versión:  02</t>
  </si>
  <si>
    <t>Fecha:	27/11/2023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</si>
</sst>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</font>
    <font>
      <sz val="12"/>
      <color rgb="FF000000"/>
      <name val="Calibri"/>
    </font>
    <font>
      <sz val="1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sz val="18"/>
      <color rgb="FF000000"/>
      <name val="Calibri"/>
    </font>
    <font>
      <sz val="11"/>
      <color rgb="FFFF0000"/>
      <name val="Calibri"/>
    </font>
    <font>
      <b/>
      <sz val="14"/>
      <color rgb="FF000000"/>
      <name val="Calibri"/>
    </font>
    <font>
      <sz val="12"/>
      <color rgb="FFC00000"/>
      <name val="Calibri"/>
    </font>
    <font>
      <sz val="12"/>
      <color rgb="FFCC0000"/>
      <name val="Calibri"/>
    </font>
    <font>
      <sz val="11"/>
      <color rgb="FF333333"/>
      <name val="Calibri"/>
    </font>
    <font>
      <sz val="12"/>
      <color theme="1"/>
      <name val="Calibri"/>
    </font>
    <font>
      <sz val="11"/>
      <color rgb="FFCC0000"/>
      <name val="Calibri"/>
    </font>
    <font>
      <sz val="14"/>
      <color rgb="FFCC0000"/>
      <name val="Calibri"/>
    </font>
    <font>
      <sz val="14"/>
      <color theme="1"/>
      <name val="Calibri"/>
    </font>
    <font>
      <b/>
      <sz val="14"/>
      <color rgb="FF5D4294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C00000"/>
      <name val="Calibri"/>
      <family val="2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5D4294"/>
      <name val="Calibri"/>
      <family val="2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BDD6EE"/>
        <bgColor rgb="FFBDD6EE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E5FF9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/>
    <xf numFmtId="0" fontId="3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9" fillId="0" borderId="0" xfId="0" applyFont="1"/>
    <xf numFmtId="0" fontId="10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10" fillId="0" borderId="5" xfId="0" applyFont="1" applyBorder="1" applyAlignment="1">
      <alignment wrapText="1"/>
    </xf>
    <xf numFmtId="14" fontId="12" fillId="0" borderId="15" xfId="0" applyNumberFormat="1" applyFont="1" applyBorder="1"/>
    <xf numFmtId="0" fontId="10" fillId="0" borderId="15" xfId="0" applyFont="1" applyBorder="1" applyAlignment="1">
      <alignment wrapText="1"/>
    </xf>
    <xf numFmtId="0" fontId="12" fillId="0" borderId="15" xfId="0" applyFont="1" applyBorder="1"/>
    <xf numFmtId="0" fontId="10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5" fillId="6" borderId="5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6" fillId="0" borderId="5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1" fontId="7" fillId="6" borderId="5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9" fontId="7" fillId="7" borderId="5" xfId="0" applyNumberFormat="1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1" fillId="0" borderId="23" xfId="0" applyFont="1" applyBorder="1" applyAlignment="1">
      <alignment vertical="center" wrapText="1"/>
    </xf>
    <xf numFmtId="0" fontId="22" fillId="11" borderId="23" xfId="0" applyFont="1" applyFill="1" applyBorder="1" applyAlignment="1">
      <alignment vertical="center" wrapText="1"/>
    </xf>
    <xf numFmtId="0" fontId="22" fillId="10" borderId="23" xfId="0" applyFont="1" applyFill="1" applyBorder="1" applyAlignment="1">
      <alignment vertical="center" wrapText="1"/>
    </xf>
    <xf numFmtId="0" fontId="1" fillId="0" borderId="23" xfId="0" applyFont="1" applyBorder="1" applyAlignment="1">
      <alignment wrapText="1"/>
    </xf>
    <xf numFmtId="0" fontId="29" fillId="4" borderId="22" xfId="0" applyFont="1" applyFill="1" applyBorder="1" applyAlignment="1">
      <alignment wrapText="1"/>
    </xf>
    <xf numFmtId="0" fontId="1" fillId="0" borderId="23" xfId="0" applyFont="1" applyFill="1" applyBorder="1" applyAlignment="1">
      <alignment vertical="center" wrapText="1"/>
    </xf>
    <xf numFmtId="0" fontId="22" fillId="12" borderId="23" xfId="0" applyFont="1" applyFill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5" xfId="0" applyFont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left" vertical="center" wrapText="1"/>
    </xf>
    <xf numFmtId="9" fontId="31" fillId="3" borderId="5" xfId="0" applyNumberFormat="1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22" fillId="10" borderId="23" xfId="0" applyFont="1" applyFill="1" applyBorder="1" applyAlignment="1">
      <alignment horizontal="left" vertical="center" wrapText="1"/>
    </xf>
    <xf numFmtId="0" fontId="22" fillId="11" borderId="23" xfId="0" applyFont="1" applyFill="1" applyBorder="1" applyAlignment="1">
      <alignment horizontal="left" vertical="center" wrapText="1"/>
    </xf>
    <xf numFmtId="0" fontId="33" fillId="0" borderId="23" xfId="0" applyFont="1" applyBorder="1" applyAlignment="1">
      <alignment vertical="center" wrapText="1"/>
    </xf>
    <xf numFmtId="0" fontId="33" fillId="0" borderId="23" xfId="0" applyFont="1" applyFill="1" applyBorder="1" applyAlignment="1">
      <alignment vertical="center" wrapText="1"/>
    </xf>
    <xf numFmtId="17" fontId="33" fillId="0" borderId="23" xfId="0" applyNumberFormat="1" applyFont="1" applyFill="1" applyBorder="1" applyAlignment="1">
      <alignment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22" fillId="12" borderId="23" xfId="0" applyFont="1" applyFill="1" applyBorder="1" applyAlignment="1">
      <alignment horizontal="left" vertical="center" wrapText="1"/>
    </xf>
    <xf numFmtId="0" fontId="2" fillId="13" borderId="0" xfId="0" applyFont="1" applyFill="1"/>
    <xf numFmtId="0" fontId="8" fillId="3" borderId="14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15" xfId="0" applyFont="1" applyBorder="1"/>
    <xf numFmtId="0" fontId="20" fillId="7" borderId="2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17" xfId="0" applyFont="1" applyBorder="1"/>
    <xf numFmtId="0" fontId="5" fillId="0" borderId="6" xfId="0" applyFont="1" applyBorder="1"/>
    <xf numFmtId="0" fontId="0" fillId="0" borderId="0" xfId="0" applyFont="1" applyAlignment="1"/>
    <xf numFmtId="0" fontId="5" fillId="0" borderId="18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20" fillId="6" borderId="2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9" xfId="0" applyFont="1" applyBorder="1"/>
    <xf numFmtId="0" fontId="7" fillId="5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10" xfId="0" applyFont="1" applyBorder="1"/>
    <xf numFmtId="0" fontId="24" fillId="8" borderId="24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4" fillId="8" borderId="22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13" fillId="3" borderId="11" xfId="0" applyFont="1" applyFill="1" applyBorder="1" applyAlignment="1">
      <alignment horizontal="center" vertical="center" wrapText="1"/>
    </xf>
    <xf numFmtId="0" fontId="27" fillId="6" borderId="1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7" fillId="3" borderId="1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center" vertical="center" wrapText="1"/>
    </xf>
    <xf numFmtId="0" fontId="30" fillId="9" borderId="23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</cellXfs>
  <cellStyles count="1">
    <cellStyle name="Normal" xfId="0" builtinId="0"/>
  </cellStyles>
  <dxfs count="33">
    <dxf>
      <fill>
        <patternFill patternType="solid">
          <fgColor rgb="FFBCE43C"/>
          <bgColor rgb="FFBCE43C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7979"/>
          <bgColor rgb="FFFF797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A3E0FF"/>
          <bgColor rgb="FFA3E0FF"/>
        </patternFill>
      </fill>
    </dxf>
    <dxf>
      <fill>
        <patternFill patternType="solid">
          <fgColor rgb="FF8CF0ED"/>
          <bgColor rgb="FF8CF0ED"/>
        </patternFill>
      </fill>
    </dxf>
    <dxf>
      <fill>
        <patternFill patternType="solid">
          <fgColor rgb="FFFFA3A3"/>
          <bgColor rgb="FFFFA3A3"/>
        </patternFill>
      </fill>
    </dxf>
    <dxf>
      <fill>
        <patternFill patternType="solid">
          <fgColor rgb="FFCDEB6F"/>
          <bgColor rgb="FFCDEB6F"/>
        </patternFill>
      </fill>
    </dxf>
    <dxf>
      <fill>
        <patternFill patternType="solid">
          <fgColor rgb="FFD0CECE"/>
          <bgColor rgb="FFD0CECE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BCE43C"/>
          <bgColor rgb="FFBCE43C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7979"/>
          <bgColor rgb="FFFF797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A3E0FF"/>
          <bgColor rgb="FFA3E0FF"/>
        </patternFill>
      </fill>
    </dxf>
    <dxf>
      <fill>
        <patternFill patternType="solid">
          <fgColor rgb="FF8CF0ED"/>
          <bgColor rgb="FF8CF0ED"/>
        </patternFill>
      </fill>
    </dxf>
    <dxf>
      <fill>
        <patternFill patternType="solid">
          <fgColor rgb="FFFFA3A3"/>
          <bgColor rgb="FFFFA3A3"/>
        </patternFill>
      </fill>
    </dxf>
    <dxf>
      <fill>
        <patternFill patternType="solid">
          <fgColor rgb="FFCDEB6F"/>
          <bgColor rgb="FFCDEB6F"/>
        </patternFill>
      </fill>
    </dxf>
    <dxf>
      <fill>
        <patternFill patternType="solid">
          <fgColor rgb="FFD0CECE"/>
          <bgColor rgb="FFD0CECE"/>
        </patternFill>
      </fill>
    </dxf>
    <dxf>
      <fill>
        <patternFill patternType="solid">
          <fgColor rgb="FFE7E6E6"/>
          <bgColor rgb="FFE7E6E6"/>
        </patternFill>
      </fill>
    </dxf>
    <dxf>
      <fill>
        <patternFill patternType="solid">
          <fgColor rgb="FFBCE43C"/>
          <bgColor rgb="FFBCE43C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7979"/>
          <bgColor rgb="FFFF797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A3E0FF"/>
          <bgColor rgb="FFA3E0FF"/>
        </patternFill>
      </fill>
    </dxf>
    <dxf>
      <fill>
        <patternFill patternType="solid">
          <fgColor rgb="FF8CF0ED"/>
          <bgColor rgb="FF8CF0ED"/>
        </patternFill>
      </fill>
    </dxf>
    <dxf>
      <fill>
        <patternFill patternType="solid">
          <fgColor rgb="FFFFA3A3"/>
          <bgColor rgb="FFFFA3A3"/>
        </patternFill>
      </fill>
    </dxf>
    <dxf>
      <fill>
        <patternFill patternType="solid">
          <fgColor rgb="FFCDEB6F"/>
          <bgColor rgb="FFCDEB6F"/>
        </patternFill>
      </fill>
    </dxf>
    <dxf>
      <fill>
        <patternFill patternType="solid">
          <fgColor rgb="FFD0CECE"/>
          <bgColor rgb="FFD0CECE"/>
        </patternFill>
      </fill>
    </dxf>
    <dxf>
      <fill>
        <patternFill patternType="solid">
          <fgColor rgb="FFE7E6E6"/>
          <bgColor rgb="FFE7E6E6"/>
        </patternFill>
      </fill>
    </dxf>
  </dxfs>
  <tableStyles count="0" defaultTableStyle="TableStyleMedium2" defaultPivotStyle="PivotStyleLight16"/>
  <colors>
    <mruColors>
      <color rgb="FFE5FF9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909719</xdr:colOff>
      <xdr:row>0</xdr:row>
      <xdr:rowOff>0</xdr:rowOff>
    </xdr:from>
    <xdr:ext cx="1019175" cy="1057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109" y="0"/>
          <a:ext cx="1019175" cy="1057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workbookViewId="0">
      <selection activeCell="E13" sqref="E13:E14"/>
    </sheetView>
  </sheetViews>
  <sheetFormatPr baseColWidth="10" defaultColWidth="14.44140625" defaultRowHeight="15" customHeight="1"/>
  <cols>
    <col min="1" max="1" width="16.109375" customWidth="1"/>
    <col min="2" max="6" width="12.5546875" customWidth="1"/>
    <col min="7" max="7" width="15.44140625" customWidth="1"/>
    <col min="8" max="26" width="10.6640625" customWidth="1"/>
  </cols>
  <sheetData>
    <row r="1" spans="1:10" ht="14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4.4">
      <c r="A2" s="1"/>
      <c r="B2" s="1"/>
      <c r="C2" s="1"/>
      <c r="D2" s="1"/>
      <c r="E2" s="1"/>
      <c r="F2" s="1"/>
      <c r="G2" s="2" t="s">
        <v>0</v>
      </c>
      <c r="H2" s="1"/>
      <c r="I2" s="1"/>
      <c r="J2" s="1"/>
    </row>
    <row r="3" spans="1:10" ht="14.4">
      <c r="A3" s="1"/>
      <c r="B3" s="1"/>
      <c r="C3" s="1"/>
      <c r="D3" s="1"/>
      <c r="E3" s="1"/>
      <c r="F3" s="1"/>
      <c r="G3" s="2" t="s">
        <v>1</v>
      </c>
      <c r="H3" s="1"/>
      <c r="I3" s="1"/>
      <c r="J3" s="1"/>
    </row>
    <row r="4" spans="1:10" ht="14.4">
      <c r="A4" s="1"/>
      <c r="B4" s="1"/>
      <c r="C4" s="1"/>
      <c r="D4" s="1"/>
      <c r="E4" s="1"/>
      <c r="F4" s="1"/>
      <c r="G4" s="2" t="s">
        <v>2</v>
      </c>
      <c r="H4" s="1"/>
      <c r="I4" s="1"/>
      <c r="J4" s="1"/>
    </row>
    <row r="5" spans="1:10" ht="14.4">
      <c r="A5" s="1"/>
      <c r="B5" s="1"/>
      <c r="C5" s="1"/>
      <c r="D5" s="1"/>
      <c r="E5" s="1"/>
      <c r="F5" s="1"/>
      <c r="G5" s="2" t="s">
        <v>3</v>
      </c>
      <c r="H5" s="1"/>
      <c r="I5" s="1"/>
      <c r="J5" s="1"/>
    </row>
    <row r="6" spans="1:10" ht="14.4">
      <c r="A6" s="1"/>
      <c r="B6" s="1"/>
      <c r="C6" s="1"/>
      <c r="D6" s="1"/>
      <c r="E6" s="1"/>
      <c r="F6" s="1"/>
      <c r="G6" s="2" t="s">
        <v>4</v>
      </c>
      <c r="H6" s="1"/>
      <c r="I6" s="1"/>
      <c r="J6" s="1"/>
    </row>
    <row r="7" spans="1:10" ht="14.4">
      <c r="A7" s="1"/>
      <c r="B7" s="1"/>
      <c r="C7" s="1"/>
      <c r="D7" s="1"/>
      <c r="E7" s="1"/>
      <c r="F7" s="1"/>
      <c r="G7" s="2" t="s">
        <v>5</v>
      </c>
      <c r="H7" s="1"/>
      <c r="I7" s="1"/>
      <c r="J7" s="1"/>
    </row>
    <row r="8" spans="1:10" ht="14.4">
      <c r="A8" s="1"/>
      <c r="B8" s="1"/>
      <c r="C8" s="3" t="s">
        <v>6</v>
      </c>
      <c r="D8" s="1"/>
      <c r="E8" s="1"/>
      <c r="F8" s="1"/>
      <c r="G8" s="1"/>
      <c r="H8" s="2" t="s">
        <v>7</v>
      </c>
      <c r="I8" s="1"/>
      <c r="J8" s="1"/>
    </row>
    <row r="9" spans="1:10" ht="14.4">
      <c r="A9" s="1"/>
      <c r="B9" s="1"/>
      <c r="C9" s="3" t="s">
        <v>8</v>
      </c>
      <c r="D9" s="1"/>
      <c r="E9" s="1"/>
      <c r="F9" s="1"/>
      <c r="G9" s="1"/>
      <c r="H9" s="2" t="s">
        <v>9</v>
      </c>
      <c r="I9" s="1"/>
      <c r="J9" s="1"/>
    </row>
    <row r="10" spans="1:10" ht="14.4">
      <c r="A10" s="1"/>
      <c r="B10" s="1"/>
      <c r="C10" s="4" t="s">
        <v>10</v>
      </c>
      <c r="D10" s="1"/>
      <c r="E10" s="1"/>
      <c r="F10" s="1"/>
      <c r="G10" s="1"/>
      <c r="H10" s="2" t="s">
        <v>11</v>
      </c>
      <c r="I10" s="1"/>
      <c r="J10" s="1"/>
    </row>
    <row r="11" spans="1:10" ht="14.4">
      <c r="A11" s="1"/>
      <c r="B11" s="1"/>
      <c r="C11" s="1"/>
      <c r="D11" s="1"/>
      <c r="E11" s="1"/>
      <c r="F11" s="1"/>
      <c r="G11" s="1"/>
      <c r="H11" s="2" t="s">
        <v>12</v>
      </c>
      <c r="I11" s="1"/>
      <c r="J11" s="1"/>
    </row>
    <row r="12" spans="1:10" ht="14.4">
      <c r="A12" s="1"/>
      <c r="B12" s="1"/>
      <c r="C12" s="5" t="s">
        <v>13</v>
      </c>
      <c r="D12" s="1"/>
      <c r="E12" s="1"/>
      <c r="F12" s="1"/>
      <c r="G12" s="1"/>
      <c r="I12" s="1"/>
      <c r="J12" s="1"/>
    </row>
    <row r="13" spans="1:10" ht="14.4">
      <c r="A13" s="1"/>
      <c r="B13" s="1"/>
      <c r="C13" s="5" t="s">
        <v>14</v>
      </c>
      <c r="D13" s="1"/>
      <c r="E13" s="81" t="s">
        <v>81</v>
      </c>
      <c r="F13" s="1"/>
      <c r="G13" s="1"/>
      <c r="H13" s="1"/>
      <c r="I13" s="1"/>
      <c r="J13" s="1"/>
    </row>
    <row r="14" spans="1:10" ht="14.4">
      <c r="A14" s="1"/>
      <c r="B14" s="1"/>
      <c r="C14" s="5" t="s">
        <v>15</v>
      </c>
      <c r="D14" s="1"/>
      <c r="E14" s="81" t="s">
        <v>82</v>
      </c>
      <c r="F14" s="1"/>
      <c r="G14" s="1"/>
      <c r="H14" s="1"/>
      <c r="I14" s="1"/>
      <c r="J14" s="1"/>
    </row>
    <row r="15" spans="1:10" ht="14.4">
      <c r="A15" s="1"/>
      <c r="B15" s="1"/>
      <c r="C15" s="5" t="s">
        <v>16</v>
      </c>
      <c r="D15" s="1"/>
      <c r="E15" s="1"/>
      <c r="F15" s="1"/>
      <c r="G15" s="1"/>
      <c r="H15" s="1"/>
      <c r="I15" s="1"/>
      <c r="J15" s="1"/>
    </row>
    <row r="16" spans="1:10" ht="27">
      <c r="A16" s="1"/>
      <c r="B16" s="1"/>
      <c r="C16" s="65" t="s">
        <v>71</v>
      </c>
      <c r="D16" s="1"/>
      <c r="E16" s="1"/>
      <c r="F16" s="1"/>
      <c r="G16" s="1"/>
      <c r="H16" s="1"/>
      <c r="I16" s="1"/>
      <c r="J16" s="1"/>
    </row>
    <row r="17" spans="1:10" ht="14.4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4.4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4.4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4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>
      <c r="A30" s="1"/>
      <c r="B30" s="1"/>
      <c r="C30" s="6"/>
      <c r="D30" s="1"/>
      <c r="E30" s="1"/>
      <c r="F30" s="1"/>
      <c r="G30" s="1"/>
      <c r="H30" s="1"/>
      <c r="I30" s="1"/>
      <c r="J30" s="1"/>
    </row>
    <row r="31" spans="1:10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>
      <c r="A37" s="1"/>
      <c r="B37" s="1"/>
      <c r="C37" s="6"/>
      <c r="D37" s="1"/>
      <c r="E37" s="1"/>
      <c r="F37" s="1"/>
      <c r="G37" s="1"/>
      <c r="H37" s="1"/>
      <c r="I37" s="1"/>
      <c r="J37" s="1"/>
    </row>
    <row r="38" spans="1:10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87"/>
  <sheetViews>
    <sheetView tabSelected="1" zoomScale="59" workbookViewId="0">
      <selection activeCell="T13" sqref="T13"/>
    </sheetView>
  </sheetViews>
  <sheetFormatPr baseColWidth="10" defaultColWidth="14.44140625" defaultRowHeight="15" customHeight="1"/>
  <cols>
    <col min="1" max="1" width="3.5546875" customWidth="1"/>
    <col min="2" max="2" width="51" customWidth="1"/>
    <col min="3" max="3" width="16.5546875" customWidth="1"/>
    <col min="4" max="4" width="38.5546875" customWidth="1"/>
    <col min="5" max="5" width="15.6640625" customWidth="1"/>
    <col min="6" max="15" width="15.44140625" customWidth="1"/>
    <col min="16" max="16" width="15.33203125" customWidth="1"/>
    <col min="17" max="17" width="18.88671875" customWidth="1"/>
    <col min="18" max="25" width="10.6640625" customWidth="1"/>
  </cols>
  <sheetData>
    <row r="1" spans="1:25" ht="24.6" customHeight="1">
      <c r="A1" s="121"/>
      <c r="B1" s="106"/>
      <c r="C1" s="105" t="s">
        <v>83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06"/>
      <c r="P1" s="127" t="s">
        <v>85</v>
      </c>
      <c r="Q1" s="128"/>
    </row>
    <row r="2" spans="1:25" ht="24.6" customHeight="1">
      <c r="A2" s="88"/>
      <c r="B2" s="118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7"/>
      <c r="P2" s="127" t="s">
        <v>86</v>
      </c>
      <c r="Q2" s="128"/>
    </row>
    <row r="3" spans="1:25" ht="36" customHeight="1">
      <c r="A3" s="100"/>
      <c r="B3" s="107"/>
      <c r="C3" s="129" t="s">
        <v>84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  <c r="P3" s="127" t="s">
        <v>87</v>
      </c>
      <c r="Q3" s="128"/>
    </row>
    <row r="4" spans="1:25" ht="12.75" customHeight="1">
      <c r="A4" s="108" t="s">
        <v>57</v>
      </c>
      <c r="B4" s="109"/>
      <c r="C4" s="109"/>
      <c r="D4" s="109"/>
      <c r="E4" s="110"/>
      <c r="F4" s="94">
        <v>1</v>
      </c>
      <c r="G4" s="94">
        <v>2</v>
      </c>
      <c r="H4" s="94">
        <v>3</v>
      </c>
      <c r="I4" s="94">
        <v>4</v>
      </c>
      <c r="J4" s="94">
        <v>5</v>
      </c>
      <c r="K4" s="94">
        <v>6</v>
      </c>
      <c r="L4" s="94">
        <v>7</v>
      </c>
      <c r="M4" s="94">
        <v>8</v>
      </c>
      <c r="N4" s="94">
        <v>9</v>
      </c>
      <c r="O4" s="82" t="s">
        <v>18</v>
      </c>
      <c r="P4" s="82" t="s">
        <v>19</v>
      </c>
      <c r="Q4" s="82" t="s">
        <v>20</v>
      </c>
      <c r="R4" s="7"/>
      <c r="S4" s="7"/>
      <c r="T4" s="7"/>
      <c r="U4" s="7"/>
      <c r="V4" s="7"/>
      <c r="W4" s="7"/>
      <c r="X4" s="7"/>
      <c r="Y4" s="7"/>
    </row>
    <row r="5" spans="1:25" ht="12.75" customHeight="1">
      <c r="A5" s="111"/>
      <c r="B5" s="112"/>
      <c r="C5" s="112"/>
      <c r="D5" s="112"/>
      <c r="E5" s="113"/>
      <c r="F5" s="84"/>
      <c r="G5" s="84"/>
      <c r="H5" s="84"/>
      <c r="I5" s="84"/>
      <c r="J5" s="84"/>
      <c r="K5" s="95"/>
      <c r="L5" s="95"/>
      <c r="M5" s="95"/>
      <c r="N5" s="95"/>
      <c r="O5" s="83"/>
      <c r="P5" s="83"/>
      <c r="Q5" s="83"/>
      <c r="R5" s="7"/>
      <c r="S5" s="7"/>
      <c r="T5" s="7"/>
      <c r="U5" s="7"/>
      <c r="V5" s="7"/>
      <c r="W5" s="7"/>
      <c r="X5" s="7"/>
      <c r="Y5" s="7"/>
    </row>
    <row r="6" spans="1:25" ht="15" customHeight="1">
      <c r="A6" s="111"/>
      <c r="B6" s="112"/>
      <c r="C6" s="112"/>
      <c r="D6" s="112"/>
      <c r="E6" s="113"/>
      <c r="F6" s="8" t="s">
        <v>21</v>
      </c>
      <c r="G6" s="8" t="s">
        <v>21</v>
      </c>
      <c r="H6" s="8" t="s">
        <v>21</v>
      </c>
      <c r="I6" s="8" t="s">
        <v>21</v>
      </c>
      <c r="J6" s="8" t="s">
        <v>21</v>
      </c>
      <c r="K6" s="8" t="s">
        <v>21</v>
      </c>
      <c r="L6" s="8" t="s">
        <v>21</v>
      </c>
      <c r="M6" s="8" t="s">
        <v>21</v>
      </c>
      <c r="N6" s="8" t="s">
        <v>21</v>
      </c>
      <c r="O6" s="83"/>
      <c r="P6" s="83"/>
      <c r="Q6" s="83"/>
    </row>
    <row r="7" spans="1:25" ht="15" customHeight="1">
      <c r="A7" s="114"/>
      <c r="B7" s="115"/>
      <c r="C7" s="115"/>
      <c r="D7" s="115"/>
      <c r="E7" s="116"/>
      <c r="F7" s="9"/>
      <c r="G7" s="9"/>
      <c r="H7" s="9"/>
      <c r="I7" s="9"/>
      <c r="J7" s="9"/>
      <c r="K7" s="9"/>
      <c r="L7" s="9"/>
      <c r="M7" s="9"/>
      <c r="N7" s="9"/>
      <c r="O7" s="83"/>
      <c r="P7" s="83"/>
      <c r="Q7" s="83"/>
    </row>
    <row r="8" spans="1:25" ht="15" customHeight="1">
      <c r="A8" s="117" t="s">
        <v>58</v>
      </c>
      <c r="B8" s="86"/>
      <c r="C8" s="86"/>
      <c r="D8" s="86"/>
      <c r="E8" s="106"/>
      <c r="F8" s="10" t="s">
        <v>17</v>
      </c>
      <c r="G8" s="10" t="s">
        <v>17</v>
      </c>
      <c r="H8" s="10" t="s">
        <v>17</v>
      </c>
      <c r="I8" s="10" t="s">
        <v>17</v>
      </c>
      <c r="J8" s="10" t="s">
        <v>17</v>
      </c>
      <c r="K8" s="10" t="s">
        <v>17</v>
      </c>
      <c r="L8" s="10" t="s">
        <v>17</v>
      </c>
      <c r="M8" s="10" t="s">
        <v>17</v>
      </c>
      <c r="N8" s="10" t="s">
        <v>17</v>
      </c>
      <c r="O8" s="83"/>
      <c r="P8" s="83"/>
      <c r="Q8" s="83"/>
    </row>
    <row r="9" spans="1:25" ht="15" customHeight="1">
      <c r="A9" s="88"/>
      <c r="B9" s="89"/>
      <c r="C9" s="89"/>
      <c r="D9" s="89"/>
      <c r="E9" s="118"/>
      <c r="F9" s="11"/>
      <c r="G9" s="11"/>
      <c r="H9" s="11"/>
      <c r="I9" s="11"/>
      <c r="J9" s="11"/>
      <c r="K9" s="11"/>
      <c r="L9" s="11"/>
      <c r="M9" s="11"/>
      <c r="N9" s="11"/>
      <c r="O9" s="83"/>
      <c r="P9" s="83"/>
      <c r="Q9" s="83"/>
    </row>
    <row r="10" spans="1:25" ht="15" customHeight="1">
      <c r="A10" s="88"/>
      <c r="B10" s="89"/>
      <c r="C10" s="89"/>
      <c r="D10" s="89"/>
      <c r="E10" s="118"/>
      <c r="F10" s="12" t="s">
        <v>22</v>
      </c>
      <c r="G10" s="12" t="s">
        <v>22</v>
      </c>
      <c r="H10" s="12" t="s">
        <v>22</v>
      </c>
      <c r="I10" s="12" t="s">
        <v>22</v>
      </c>
      <c r="J10" s="12" t="s">
        <v>22</v>
      </c>
      <c r="K10" s="12" t="s">
        <v>22</v>
      </c>
      <c r="L10" s="12" t="s">
        <v>22</v>
      </c>
      <c r="M10" s="12" t="s">
        <v>22</v>
      </c>
      <c r="N10" s="12" t="s">
        <v>22</v>
      </c>
      <c r="O10" s="83"/>
      <c r="P10" s="83"/>
      <c r="Q10" s="83"/>
    </row>
    <row r="11" spans="1:25" ht="15" customHeight="1">
      <c r="A11" s="100"/>
      <c r="B11" s="101"/>
      <c r="C11" s="101"/>
      <c r="D11" s="101"/>
      <c r="E11" s="107"/>
      <c r="F11" s="13"/>
      <c r="G11" s="13"/>
      <c r="H11" s="13"/>
      <c r="I11" s="13"/>
      <c r="J11" s="13"/>
      <c r="K11" s="13"/>
      <c r="L11" s="13"/>
      <c r="M11" s="13"/>
      <c r="N11" s="13"/>
      <c r="O11" s="83"/>
      <c r="P11" s="83"/>
      <c r="Q11" s="83"/>
    </row>
    <row r="12" spans="1:25" ht="29.25" customHeight="1">
      <c r="A12" s="119" t="s">
        <v>23</v>
      </c>
      <c r="B12" s="97"/>
      <c r="C12" s="97"/>
      <c r="D12" s="97"/>
      <c r="E12" s="98"/>
      <c r="F12" s="14" t="s">
        <v>24</v>
      </c>
      <c r="G12" s="14" t="s">
        <v>24</v>
      </c>
      <c r="H12" s="14" t="s">
        <v>24</v>
      </c>
      <c r="I12" s="14" t="s">
        <v>24</v>
      </c>
      <c r="J12" s="14" t="s">
        <v>24</v>
      </c>
      <c r="K12" s="14" t="s">
        <v>24</v>
      </c>
      <c r="L12" s="14" t="s">
        <v>24</v>
      </c>
      <c r="M12" s="14" t="s">
        <v>24</v>
      </c>
      <c r="N12" s="14" t="s">
        <v>24</v>
      </c>
      <c r="O12" s="83"/>
      <c r="P12" s="83"/>
      <c r="Q12" s="83"/>
      <c r="R12" s="15"/>
      <c r="S12" s="15"/>
      <c r="T12" s="15"/>
      <c r="U12" s="15"/>
      <c r="V12" s="15"/>
      <c r="W12" s="15"/>
      <c r="X12" s="15"/>
      <c r="Y12" s="15"/>
    </row>
    <row r="13" spans="1:25" ht="47.25" customHeight="1">
      <c r="A13" s="120" t="s">
        <v>59</v>
      </c>
      <c r="B13" s="98"/>
      <c r="C13" s="16" t="s">
        <v>25</v>
      </c>
      <c r="D13" s="17" t="s">
        <v>26</v>
      </c>
      <c r="E13" s="18" t="s">
        <v>27</v>
      </c>
      <c r="F13" s="9"/>
      <c r="G13" s="9"/>
      <c r="H13" s="9"/>
      <c r="I13" s="9"/>
      <c r="J13" s="9"/>
      <c r="K13" s="9"/>
      <c r="L13" s="9"/>
      <c r="M13" s="9"/>
      <c r="N13" s="9"/>
      <c r="O13" s="84"/>
      <c r="P13" s="84"/>
      <c r="Q13" s="84"/>
    </row>
    <row r="14" spans="1:25" ht="15.6">
      <c r="A14" s="54" t="s">
        <v>60</v>
      </c>
      <c r="B14" s="19"/>
      <c r="C14" s="20"/>
      <c r="D14" s="21"/>
      <c r="E14" s="22"/>
      <c r="F14" s="9"/>
      <c r="G14" s="9"/>
      <c r="H14" s="9"/>
      <c r="I14" s="9"/>
      <c r="J14" s="9"/>
      <c r="K14" s="9"/>
      <c r="L14" s="9"/>
      <c r="M14" s="9"/>
      <c r="N14" s="9"/>
      <c r="O14" s="23">
        <f>COUNTIF(F14:N14,"Asistió")</f>
        <v>0</v>
      </c>
      <c r="P14" s="23">
        <f>COUNTIF(F14:N14,"Ausente")</f>
        <v>0</v>
      </c>
      <c r="Q14" s="24" t="e">
        <f>O14/$C$47</f>
        <v>#DIV/0!</v>
      </c>
      <c r="R14" s="15"/>
      <c r="S14" s="15"/>
      <c r="T14" s="15"/>
      <c r="U14" s="15"/>
      <c r="V14" s="15"/>
      <c r="W14" s="15"/>
      <c r="X14" s="15"/>
      <c r="Y14" s="15"/>
    </row>
    <row r="15" spans="1:25" ht="15.6">
      <c r="A15" s="54" t="s">
        <v>61</v>
      </c>
      <c r="B15" s="19"/>
      <c r="C15" s="20"/>
      <c r="D15" s="25"/>
      <c r="E15" s="22"/>
      <c r="F15" s="9"/>
      <c r="G15" s="9"/>
      <c r="H15" s="9"/>
      <c r="I15" s="9"/>
      <c r="J15" s="9"/>
      <c r="K15" s="9"/>
      <c r="L15" s="9"/>
      <c r="M15" s="9"/>
      <c r="N15" s="9"/>
      <c r="O15" s="23">
        <f>COUNTIF(F15:N15,"Asistió")</f>
        <v>0</v>
      </c>
      <c r="P15" s="23">
        <f>COUNTIF(F15:N15,"Ausente")</f>
        <v>0</v>
      </c>
      <c r="Q15" s="24" t="e">
        <f>O15/$C$47</f>
        <v>#DIV/0!</v>
      </c>
      <c r="R15" s="15"/>
      <c r="S15" s="15"/>
      <c r="T15" s="15"/>
      <c r="U15" s="15"/>
      <c r="V15" s="15"/>
      <c r="W15" s="15"/>
      <c r="X15" s="15"/>
      <c r="Y15" s="15"/>
    </row>
    <row r="16" spans="1:25" ht="15.6">
      <c r="A16" s="54" t="s">
        <v>62</v>
      </c>
      <c r="B16" s="19"/>
      <c r="C16" s="20"/>
      <c r="D16" s="25"/>
      <c r="E16" s="22"/>
      <c r="F16" s="9"/>
      <c r="G16" s="9"/>
      <c r="H16" s="9"/>
      <c r="I16" s="9"/>
      <c r="J16" s="9"/>
      <c r="K16" s="9"/>
      <c r="L16" s="9"/>
      <c r="M16" s="9"/>
      <c r="N16" s="9"/>
      <c r="O16" s="23">
        <f>COUNTIF(F16:N16,"Asistió")</f>
        <v>0</v>
      </c>
      <c r="P16" s="23">
        <f>COUNTIF(F16:N16,"Ausente")</f>
        <v>0</v>
      </c>
      <c r="Q16" s="24" t="e">
        <f>O16/$C$47</f>
        <v>#DIV/0!</v>
      </c>
      <c r="R16" s="15"/>
      <c r="S16" s="15"/>
      <c r="T16" s="15"/>
      <c r="U16" s="15"/>
      <c r="V16" s="15"/>
      <c r="W16" s="15"/>
      <c r="X16" s="15"/>
      <c r="Y16" s="15"/>
    </row>
    <row r="17" spans="1:25" ht="15.6">
      <c r="A17" s="54" t="s">
        <v>63</v>
      </c>
      <c r="B17" s="19"/>
      <c r="C17" s="20"/>
      <c r="D17" s="25"/>
      <c r="E17" s="22"/>
      <c r="F17" s="9"/>
      <c r="G17" s="9"/>
      <c r="H17" s="9"/>
      <c r="I17" s="9"/>
      <c r="J17" s="9"/>
      <c r="K17" s="9"/>
      <c r="L17" s="9"/>
      <c r="M17" s="9"/>
      <c r="N17" s="9"/>
      <c r="O17" s="23">
        <f>COUNTIF(F17:N17,"Asistió")</f>
        <v>0</v>
      </c>
      <c r="P17" s="23">
        <f>COUNTIF(F17:N17,"Ausente")</f>
        <v>0</v>
      </c>
      <c r="Q17" s="24" t="e">
        <f>O17/$C$47</f>
        <v>#DIV/0!</v>
      </c>
      <c r="R17" s="15"/>
      <c r="S17" s="15"/>
      <c r="T17" s="15"/>
      <c r="U17" s="15"/>
      <c r="V17" s="15"/>
      <c r="W17" s="15"/>
      <c r="X17" s="15"/>
      <c r="Y17" s="15"/>
    </row>
    <row r="18" spans="1:25" ht="15.6">
      <c r="A18" s="55" t="s">
        <v>64</v>
      </c>
      <c r="B18" s="19"/>
      <c r="C18" s="20"/>
      <c r="D18" s="25"/>
      <c r="E18" s="22"/>
      <c r="F18" s="9"/>
      <c r="G18" s="9"/>
      <c r="H18" s="9"/>
      <c r="I18" s="9"/>
      <c r="J18" s="9"/>
      <c r="K18" s="9"/>
      <c r="L18" s="9"/>
      <c r="M18" s="9"/>
      <c r="N18" s="9"/>
      <c r="O18" s="23">
        <f>COUNTIF(F18:N18,"Asistió")</f>
        <v>0</v>
      </c>
      <c r="P18" s="23">
        <f>COUNTIF(F18:N18,"Ausente")</f>
        <v>0</v>
      </c>
      <c r="Q18" s="24" t="e">
        <f>O18/$C$47</f>
        <v>#DIV/0!</v>
      </c>
      <c r="R18" s="15"/>
      <c r="S18" s="15"/>
      <c r="T18" s="15"/>
      <c r="U18" s="15"/>
      <c r="V18" s="15"/>
      <c r="W18" s="15"/>
      <c r="X18" s="15"/>
      <c r="Y18" s="15"/>
    </row>
    <row r="19" spans="1:25" ht="31.2">
      <c r="A19" s="120" t="s">
        <v>65</v>
      </c>
      <c r="B19" s="98"/>
      <c r="C19" s="16" t="s">
        <v>25</v>
      </c>
      <c r="D19" s="17" t="s">
        <v>29</v>
      </c>
      <c r="E19" s="18" t="s">
        <v>27</v>
      </c>
      <c r="F19" s="96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8"/>
      <c r="R19" s="26"/>
      <c r="S19" s="26"/>
      <c r="T19" s="26"/>
      <c r="U19" s="26"/>
      <c r="V19" s="26"/>
      <c r="W19" s="26"/>
      <c r="X19" s="26"/>
      <c r="Y19" s="26"/>
    </row>
    <row r="20" spans="1:25" ht="15.6">
      <c r="A20" s="27" t="s">
        <v>30</v>
      </c>
      <c r="B20" s="28"/>
      <c r="C20" s="20"/>
      <c r="D20" s="21"/>
      <c r="E20" s="29"/>
      <c r="F20" s="9"/>
      <c r="G20" s="9"/>
      <c r="H20" s="9"/>
      <c r="I20" s="9"/>
      <c r="J20" s="9"/>
      <c r="K20" s="9"/>
      <c r="L20" s="9"/>
      <c r="M20" s="9"/>
      <c r="N20" s="9"/>
      <c r="O20" s="23">
        <f>COUNTIF(F20:N20,"Asistió")</f>
        <v>0</v>
      </c>
      <c r="P20" s="23">
        <f>COUNTIF(F20:N20,"Ausente")</f>
        <v>0</v>
      </c>
      <c r="Q20" s="24" t="e">
        <f>O20/$C$47</f>
        <v>#DIV/0!</v>
      </c>
      <c r="R20" s="15"/>
      <c r="S20" s="15"/>
      <c r="T20" s="15"/>
      <c r="U20" s="15"/>
      <c r="V20" s="15"/>
      <c r="W20" s="15"/>
      <c r="X20" s="15"/>
      <c r="Y20" s="15"/>
    </row>
    <row r="21" spans="1:25" ht="15.6">
      <c r="A21" s="27" t="s">
        <v>28</v>
      </c>
      <c r="B21" s="28"/>
      <c r="C21" s="20"/>
      <c r="D21" s="21"/>
      <c r="E21" s="29"/>
      <c r="F21" s="9"/>
      <c r="G21" s="9"/>
      <c r="H21" s="9"/>
      <c r="I21" s="9"/>
      <c r="J21" s="9"/>
      <c r="K21" s="9"/>
      <c r="L21" s="9"/>
      <c r="M21" s="9"/>
      <c r="N21" s="9"/>
      <c r="O21" s="23">
        <f>COUNTIF(F21:N21,"Asistió")</f>
        <v>0</v>
      </c>
      <c r="P21" s="23">
        <f>COUNTIF(F21:N21,"Ausente")</f>
        <v>0</v>
      </c>
      <c r="Q21" s="24" t="e">
        <f>O21/$C$47</f>
        <v>#DIV/0!</v>
      </c>
      <c r="R21" s="15"/>
      <c r="S21" s="15"/>
      <c r="T21" s="15"/>
      <c r="U21" s="15"/>
      <c r="V21" s="15"/>
      <c r="W21" s="15"/>
      <c r="X21" s="15"/>
      <c r="Y21" s="15"/>
    </row>
    <row r="22" spans="1:25" ht="15.6">
      <c r="A22" s="27" t="s">
        <v>31</v>
      </c>
      <c r="B22" s="28"/>
      <c r="C22" s="20"/>
      <c r="D22" s="21"/>
      <c r="E22" s="29"/>
      <c r="F22" s="9"/>
      <c r="G22" s="9"/>
      <c r="H22" s="9"/>
      <c r="I22" s="9"/>
      <c r="J22" s="9"/>
      <c r="K22" s="9"/>
      <c r="L22" s="9"/>
      <c r="M22" s="9"/>
      <c r="N22" s="9"/>
      <c r="O22" s="23">
        <f>COUNTIF(F22:N22,"Asistió")</f>
        <v>0</v>
      </c>
      <c r="P22" s="23">
        <f>COUNTIF(F22:N22,"Ausente")</f>
        <v>0</v>
      </c>
      <c r="Q22" s="24" t="e">
        <f>O22/$C$47</f>
        <v>#DIV/0!</v>
      </c>
      <c r="R22" s="15"/>
      <c r="S22" s="15"/>
      <c r="T22" s="15"/>
      <c r="U22" s="15"/>
      <c r="V22" s="15"/>
      <c r="W22" s="15"/>
      <c r="X22" s="15"/>
      <c r="Y22" s="15"/>
    </row>
    <row r="23" spans="1:25" ht="15.6">
      <c r="A23" s="27" t="s">
        <v>32</v>
      </c>
      <c r="B23" s="28"/>
      <c r="C23" s="20"/>
      <c r="D23" s="21"/>
      <c r="E23" s="15"/>
      <c r="F23" s="9"/>
      <c r="G23" s="9"/>
      <c r="H23" s="9"/>
      <c r="I23" s="9"/>
      <c r="J23" s="9"/>
      <c r="K23" s="9"/>
      <c r="L23" s="9"/>
      <c r="M23" s="9"/>
      <c r="N23" s="9"/>
      <c r="O23" s="23">
        <f>COUNTIF(F23:N23,"Asistió")</f>
        <v>0</v>
      </c>
      <c r="P23" s="23">
        <f>COUNTIF(F23:N23,"Ausente")</f>
        <v>0</v>
      </c>
      <c r="Q23" s="24" t="e">
        <f>O23/$C$47</f>
        <v>#DIV/0!</v>
      </c>
      <c r="R23" s="15"/>
      <c r="S23" s="15"/>
      <c r="T23" s="15"/>
      <c r="U23" s="15"/>
      <c r="V23" s="15"/>
      <c r="W23" s="15"/>
      <c r="X23" s="15"/>
      <c r="Y23" s="15"/>
    </row>
    <row r="24" spans="1:25" ht="31.2">
      <c r="A24" s="120" t="s">
        <v>66</v>
      </c>
      <c r="B24" s="98"/>
      <c r="C24" s="16" t="s">
        <v>25</v>
      </c>
      <c r="D24" s="17" t="s">
        <v>29</v>
      </c>
      <c r="E24" s="18" t="s">
        <v>27</v>
      </c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8"/>
      <c r="R24" s="26"/>
      <c r="S24" s="26"/>
      <c r="T24" s="26"/>
      <c r="U24" s="26"/>
      <c r="V24" s="26"/>
      <c r="W24" s="26"/>
      <c r="X24" s="26"/>
      <c r="Y24" s="26"/>
    </row>
    <row r="25" spans="1:25" ht="15.75" customHeight="1">
      <c r="A25" s="27" t="s">
        <v>30</v>
      </c>
      <c r="B25" s="30"/>
      <c r="C25" s="31"/>
      <c r="D25" s="31"/>
      <c r="E25" s="32"/>
      <c r="F25" s="9"/>
      <c r="G25" s="9"/>
      <c r="H25" s="9"/>
      <c r="I25" s="9"/>
      <c r="J25" s="9"/>
      <c r="K25" s="9"/>
      <c r="L25" s="9"/>
      <c r="M25" s="9"/>
      <c r="N25" s="9"/>
      <c r="O25" s="23">
        <f>COUNTIF(F25:N25,"Asistió")</f>
        <v>0</v>
      </c>
      <c r="P25" s="23">
        <f>COUNTIF(F25:N25,"Ausente")</f>
        <v>0</v>
      </c>
      <c r="Q25" s="24" t="e">
        <f>O25/$C$47</f>
        <v>#DIV/0!</v>
      </c>
      <c r="R25" s="15"/>
      <c r="S25" s="15"/>
      <c r="T25" s="15"/>
      <c r="U25" s="15"/>
      <c r="V25" s="15"/>
      <c r="W25" s="15"/>
      <c r="X25" s="15"/>
      <c r="Y25" s="15"/>
    </row>
    <row r="26" spans="1:25" ht="15.75" customHeight="1">
      <c r="A26" s="27" t="s">
        <v>28</v>
      </c>
      <c r="B26" s="30"/>
      <c r="C26" s="31"/>
      <c r="D26" s="31"/>
      <c r="E26" s="32"/>
      <c r="F26" s="9"/>
      <c r="G26" s="9"/>
      <c r="H26" s="9"/>
      <c r="I26" s="9"/>
      <c r="J26" s="9"/>
      <c r="K26" s="9"/>
      <c r="L26" s="9"/>
      <c r="M26" s="9"/>
      <c r="N26" s="9"/>
      <c r="O26" s="23">
        <f>COUNTIF(F26:N26,"Asistió")</f>
        <v>0</v>
      </c>
      <c r="P26" s="23">
        <f>COUNTIF(F26:N26,"Ausente")</f>
        <v>0</v>
      </c>
      <c r="Q26" s="24" t="e">
        <f>O26/$C$47</f>
        <v>#DIV/0!</v>
      </c>
      <c r="R26" s="15"/>
      <c r="S26" s="15"/>
      <c r="T26" s="15"/>
      <c r="U26" s="15"/>
      <c r="V26" s="15"/>
      <c r="W26" s="15"/>
      <c r="X26" s="15"/>
      <c r="Y26" s="15"/>
    </row>
    <row r="27" spans="1:25" ht="15.75" customHeight="1">
      <c r="A27" s="27" t="s">
        <v>31</v>
      </c>
      <c r="B27" s="9"/>
      <c r="C27" s="31"/>
      <c r="D27" s="15"/>
      <c r="E27" s="32"/>
      <c r="F27" s="9"/>
      <c r="G27" s="9"/>
      <c r="H27" s="9"/>
      <c r="I27" s="9"/>
      <c r="J27" s="9"/>
      <c r="K27" s="9"/>
      <c r="L27" s="9"/>
      <c r="M27" s="9"/>
      <c r="N27" s="9"/>
      <c r="O27" s="23">
        <f>COUNTIF(F27:N27,"Asistió")</f>
        <v>0</v>
      </c>
      <c r="P27" s="23">
        <f>COUNTIF(F27:N27,"Ausente")</f>
        <v>0</v>
      </c>
      <c r="Q27" s="24" t="e">
        <f>O27/$C$47</f>
        <v>#DIV/0!</v>
      </c>
      <c r="R27" s="15"/>
      <c r="S27" s="15"/>
      <c r="T27" s="15"/>
      <c r="U27" s="15"/>
      <c r="V27" s="15"/>
      <c r="W27" s="15"/>
      <c r="X27" s="15"/>
      <c r="Y27" s="15"/>
    </row>
    <row r="28" spans="1:25" ht="20.25" customHeight="1">
      <c r="A28" s="122" t="s">
        <v>33</v>
      </c>
      <c r="B28" s="98"/>
      <c r="C28" s="33">
        <f>COUNTIF(C14:C27,"Electo")</f>
        <v>0</v>
      </c>
      <c r="D28" s="34" t="s">
        <v>34</v>
      </c>
      <c r="E28" s="35">
        <f>C31*30%</f>
        <v>0</v>
      </c>
      <c r="F28" s="99" t="s">
        <v>35</v>
      </c>
      <c r="G28" s="86"/>
      <c r="H28" s="86"/>
      <c r="I28" s="86"/>
      <c r="J28" s="86"/>
      <c r="K28" s="86"/>
      <c r="L28" s="86"/>
      <c r="M28" s="86"/>
      <c r="N28" s="87"/>
      <c r="O28" s="85"/>
      <c r="P28" s="86"/>
      <c r="Q28" s="87"/>
      <c r="R28" s="36"/>
      <c r="S28" s="36"/>
      <c r="T28" s="36"/>
      <c r="U28" s="36"/>
      <c r="V28" s="36"/>
      <c r="W28" s="36"/>
      <c r="X28" s="36"/>
      <c r="Y28" s="36"/>
    </row>
    <row r="29" spans="1:25" ht="20.25" customHeight="1">
      <c r="A29" s="122" t="s">
        <v>36</v>
      </c>
      <c r="B29" s="98"/>
      <c r="C29" s="33">
        <f>COUNTIF(C14:C27,"Delegado")</f>
        <v>0</v>
      </c>
      <c r="D29" s="34" t="s">
        <v>37</v>
      </c>
      <c r="E29" s="35">
        <f>C31*50%+1</f>
        <v>1</v>
      </c>
      <c r="F29" s="88"/>
      <c r="G29" s="89"/>
      <c r="H29" s="89"/>
      <c r="I29" s="89"/>
      <c r="J29" s="89"/>
      <c r="K29" s="89"/>
      <c r="L29" s="89"/>
      <c r="M29" s="89"/>
      <c r="N29" s="90"/>
      <c r="O29" s="88"/>
      <c r="P29" s="89"/>
      <c r="Q29" s="90"/>
      <c r="R29" s="36"/>
      <c r="S29" s="36"/>
      <c r="T29" s="36"/>
      <c r="U29" s="36"/>
      <c r="V29" s="36"/>
      <c r="W29" s="36"/>
      <c r="X29" s="36"/>
      <c r="Y29" s="36"/>
    </row>
    <row r="30" spans="1:25" ht="20.25" customHeight="1">
      <c r="A30" s="123" t="s">
        <v>38</v>
      </c>
      <c r="B30" s="98"/>
      <c r="C30" s="124">
        <f>COUNTIF(C19:C27,"Inactiva")</f>
        <v>0</v>
      </c>
      <c r="D30" s="97"/>
      <c r="E30" s="98"/>
      <c r="F30" s="88"/>
      <c r="G30" s="89"/>
      <c r="H30" s="89"/>
      <c r="I30" s="89"/>
      <c r="J30" s="89"/>
      <c r="K30" s="89"/>
      <c r="L30" s="89"/>
      <c r="M30" s="89"/>
      <c r="N30" s="90"/>
      <c r="O30" s="88"/>
      <c r="P30" s="89"/>
      <c r="Q30" s="90"/>
      <c r="R30" s="36"/>
      <c r="S30" s="36"/>
      <c r="T30" s="36"/>
      <c r="U30" s="36"/>
      <c r="V30" s="36"/>
      <c r="W30" s="36"/>
      <c r="X30" s="36"/>
      <c r="Y30" s="36"/>
    </row>
    <row r="31" spans="1:25" ht="20.25" customHeight="1">
      <c r="A31" s="123" t="s">
        <v>39</v>
      </c>
      <c r="B31" s="98"/>
      <c r="C31" s="124">
        <f>SUM(C28:C29)</f>
        <v>0</v>
      </c>
      <c r="D31" s="97"/>
      <c r="E31" s="98"/>
      <c r="F31" s="100"/>
      <c r="G31" s="101"/>
      <c r="H31" s="101"/>
      <c r="I31" s="101"/>
      <c r="J31" s="101"/>
      <c r="K31" s="101"/>
      <c r="L31" s="101"/>
      <c r="M31" s="101"/>
      <c r="N31" s="102"/>
      <c r="O31" s="88"/>
      <c r="P31" s="89"/>
      <c r="Q31" s="90"/>
      <c r="R31" s="36"/>
      <c r="S31" s="36"/>
      <c r="T31" s="36"/>
      <c r="U31" s="36"/>
      <c r="V31" s="36"/>
      <c r="W31" s="36"/>
      <c r="X31" s="36"/>
      <c r="Y31" s="36"/>
    </row>
    <row r="32" spans="1:25" ht="20.25" customHeight="1">
      <c r="A32" s="103" t="s">
        <v>40</v>
      </c>
      <c r="B32" s="97"/>
      <c r="C32" s="97"/>
      <c r="D32" s="97"/>
      <c r="E32" s="98"/>
      <c r="F32" s="37">
        <f>COUNTIF(F14:F27,"Asistió")</f>
        <v>0</v>
      </c>
      <c r="G32" s="38">
        <f>COUNTIF($G$14:$G$27,"Asistió")</f>
        <v>0</v>
      </c>
      <c r="H32" s="38">
        <f>COUNTIF($H$14:$H$27,"Asistió")</f>
        <v>0</v>
      </c>
      <c r="I32" s="38">
        <f>COUNTIF($I$14:$I$27,"Asistió")</f>
        <v>0</v>
      </c>
      <c r="J32" s="38">
        <f>COUNTIF($J$14:$J$27,"Asistió")</f>
        <v>0</v>
      </c>
      <c r="K32" s="37">
        <f>COUNTIF($K$14:$K$27,"Asistió")</f>
        <v>0</v>
      </c>
      <c r="L32" s="37">
        <f>COUNTIF($L$14:$L$27,"Asistió")</f>
        <v>0</v>
      </c>
      <c r="M32" s="37">
        <f>COUNTIF($M$14:$M$27,"Asistió")</f>
        <v>0</v>
      </c>
      <c r="N32" s="37">
        <f>COUNTIF($N$14:$N$27,"Asistió")</f>
        <v>0</v>
      </c>
      <c r="O32" s="88"/>
      <c r="P32" s="89"/>
      <c r="Q32" s="90"/>
      <c r="R32" s="36"/>
      <c r="S32" s="36"/>
      <c r="T32" s="36"/>
      <c r="U32" s="36"/>
      <c r="V32" s="36"/>
      <c r="W32" s="36"/>
      <c r="X32" s="36"/>
      <c r="Y32" s="36"/>
    </row>
    <row r="33" spans="1:25" ht="20.25" customHeight="1">
      <c r="A33" s="103" t="s">
        <v>41</v>
      </c>
      <c r="B33" s="97"/>
      <c r="C33" s="97"/>
      <c r="D33" s="97"/>
      <c r="E33" s="98"/>
      <c r="F33" s="37">
        <f>COUNTIF(F14:F27,"Ausente")</f>
        <v>0</v>
      </c>
      <c r="G33" s="38">
        <f>COUNTIF($G$14:$G$27,"Ausente")</f>
        <v>0</v>
      </c>
      <c r="H33" s="38">
        <f>COUNTIF($H$14:$H$27,"Ausente")</f>
        <v>0</v>
      </c>
      <c r="I33" s="38">
        <f>COUNTIF($I$14:$I$27,"Ausente")</f>
        <v>0</v>
      </c>
      <c r="J33" s="38">
        <f>COUNTIF($J$14:$J$27,"Ausente")</f>
        <v>0</v>
      </c>
      <c r="K33" s="37">
        <f>COUNTIF($K$14:$K$27,"Ausente")</f>
        <v>0</v>
      </c>
      <c r="L33" s="37">
        <f>COUNTIF($L$14:$L$27,"Ausente")</f>
        <v>0</v>
      </c>
      <c r="M33" s="37">
        <f>COUNTIF($M$14:$M$27,"Ausente")</f>
        <v>0</v>
      </c>
      <c r="N33" s="37">
        <f>COUNTIF($N$14:$N$27,"Ausente")</f>
        <v>0</v>
      </c>
      <c r="O33" s="88"/>
      <c r="P33" s="89"/>
      <c r="Q33" s="90"/>
      <c r="R33" s="36"/>
      <c r="S33" s="36"/>
      <c r="T33" s="36"/>
      <c r="U33" s="36"/>
      <c r="V33" s="36"/>
      <c r="W33" s="36"/>
      <c r="X33" s="36"/>
      <c r="Y33" s="36"/>
    </row>
    <row r="34" spans="1:25" ht="20.25" customHeight="1">
      <c r="A34" s="103" t="s">
        <v>42</v>
      </c>
      <c r="B34" s="97"/>
      <c r="C34" s="97"/>
      <c r="D34" s="97"/>
      <c r="E34" s="98"/>
      <c r="F34" s="37">
        <f>COUNTIF(F14:F27,"Justificación")</f>
        <v>0</v>
      </c>
      <c r="G34" s="38">
        <f>COUNTIF($G$14:$G$27,"Justificación")</f>
        <v>0</v>
      </c>
      <c r="H34" s="38">
        <f>COUNTIF($H$14:$H$27,"Justificación")</f>
        <v>0</v>
      </c>
      <c r="I34" s="38">
        <f>COUNTIF($I$14:$I$27,"Justificación")</f>
        <v>0</v>
      </c>
      <c r="J34" s="38">
        <f>COUNTIF($J$14:$J$27,"Justificación")</f>
        <v>0</v>
      </c>
      <c r="K34" s="37">
        <f>COUNTIF($K$14:$K$27,"Justificación")</f>
        <v>0</v>
      </c>
      <c r="L34" s="37">
        <f>COUNTIF($L$14:$L$27,"Justificación")</f>
        <v>0</v>
      </c>
      <c r="M34" s="37">
        <f>COUNTIF($M$14:$M$27,"Justificación")</f>
        <v>0</v>
      </c>
      <c r="N34" s="37">
        <f>COUNTIF($N$14:$N$27,"Justificación")</f>
        <v>0</v>
      </c>
      <c r="O34" s="88"/>
      <c r="P34" s="89"/>
      <c r="Q34" s="90"/>
      <c r="R34" s="36"/>
      <c r="S34" s="36"/>
      <c r="T34" s="36"/>
      <c r="U34" s="36"/>
      <c r="V34" s="36"/>
      <c r="W34" s="36"/>
      <c r="X34" s="36"/>
      <c r="Y34" s="36"/>
    </row>
    <row r="35" spans="1:25" ht="20.25" customHeight="1">
      <c r="A35" s="104" t="s">
        <v>43</v>
      </c>
      <c r="B35" s="97"/>
      <c r="C35" s="97"/>
      <c r="D35" s="97"/>
      <c r="E35" s="98"/>
      <c r="F35" s="39" t="e">
        <f>F32/$C$31</f>
        <v>#DIV/0!</v>
      </c>
      <c r="G35" s="40" t="e">
        <f t="shared" ref="G35:N35" si="0">G32/$C$31</f>
        <v>#DIV/0!</v>
      </c>
      <c r="H35" s="40" t="e">
        <f t="shared" si="0"/>
        <v>#DIV/0!</v>
      </c>
      <c r="I35" s="40" t="e">
        <f t="shared" si="0"/>
        <v>#DIV/0!</v>
      </c>
      <c r="J35" s="40" t="e">
        <f t="shared" si="0"/>
        <v>#DIV/0!</v>
      </c>
      <c r="K35" s="39" t="e">
        <f t="shared" si="0"/>
        <v>#DIV/0!</v>
      </c>
      <c r="L35" s="39" t="e">
        <f t="shared" si="0"/>
        <v>#DIV/0!</v>
      </c>
      <c r="M35" s="39" t="e">
        <f t="shared" si="0"/>
        <v>#DIV/0!</v>
      </c>
      <c r="N35" s="39" t="e">
        <f t="shared" si="0"/>
        <v>#DIV/0!</v>
      </c>
      <c r="O35" s="88"/>
      <c r="P35" s="89"/>
      <c r="Q35" s="90"/>
      <c r="R35" s="36"/>
      <c r="S35" s="36"/>
      <c r="T35" s="36"/>
      <c r="U35" s="36"/>
      <c r="V35" s="36"/>
      <c r="W35" s="36"/>
      <c r="X35" s="36"/>
      <c r="Y35" s="36"/>
    </row>
    <row r="36" spans="1:25" ht="20.25" customHeight="1">
      <c r="A36" s="126" t="s">
        <v>44</v>
      </c>
      <c r="B36" s="97"/>
      <c r="C36" s="97"/>
      <c r="D36" s="97"/>
      <c r="E36" s="98"/>
      <c r="F36" s="27"/>
      <c r="G36" s="41"/>
      <c r="H36" s="41"/>
      <c r="I36" s="41"/>
      <c r="J36" s="41"/>
      <c r="K36" s="27"/>
      <c r="L36" s="27"/>
      <c r="M36" s="27"/>
      <c r="N36" s="27"/>
      <c r="O36" s="88"/>
      <c r="P36" s="89"/>
      <c r="Q36" s="90"/>
      <c r="R36" s="36"/>
      <c r="S36" s="36"/>
      <c r="T36" s="36"/>
      <c r="U36" s="36"/>
      <c r="V36" s="36"/>
      <c r="W36" s="36"/>
      <c r="X36" s="36"/>
      <c r="Y36" s="36"/>
    </row>
    <row r="37" spans="1:25" ht="20.25" customHeight="1">
      <c r="A37" s="104" t="s">
        <v>45</v>
      </c>
      <c r="B37" s="97"/>
      <c r="C37" s="97"/>
      <c r="D37" s="97"/>
      <c r="E37" s="98"/>
      <c r="F37" s="42">
        <f>SUM(F32,F36)</f>
        <v>0</v>
      </c>
      <c r="G37" s="43">
        <f>SUM($G$32,$G$36)</f>
        <v>0</v>
      </c>
      <c r="H37" s="43">
        <f>SUM($H$32,$H$36)</f>
        <v>0</v>
      </c>
      <c r="I37" s="43">
        <f>SUM($I$32,$I$36)</f>
        <v>0</v>
      </c>
      <c r="J37" s="43">
        <f>SUM($J$32,$J$36)</f>
        <v>0</v>
      </c>
      <c r="K37" s="42">
        <f>SUM($K$32,$K$36)</f>
        <v>0</v>
      </c>
      <c r="L37" s="42">
        <f>SUM($L$32,$L$36)</f>
        <v>0</v>
      </c>
      <c r="M37" s="42">
        <f>SUM($M$32,$M$36)</f>
        <v>0</v>
      </c>
      <c r="N37" s="42">
        <f>SUM($N$32,$N$36)</f>
        <v>0</v>
      </c>
      <c r="O37" s="91"/>
      <c r="P37" s="92"/>
      <c r="Q37" s="93"/>
      <c r="R37" s="36"/>
      <c r="S37" s="36"/>
      <c r="T37" s="36"/>
      <c r="U37" s="36"/>
      <c r="V37" s="36"/>
      <c r="W37" s="36"/>
      <c r="X37" s="36"/>
      <c r="Y37" s="36"/>
    </row>
    <row r="38" spans="1:25" ht="20.25" customHeight="1">
      <c r="A38" s="44"/>
      <c r="B38" s="45"/>
      <c r="C38" s="45"/>
      <c r="D38" s="45"/>
      <c r="E38" s="45"/>
      <c r="F38" s="46"/>
      <c r="G38" s="46"/>
      <c r="H38" s="46"/>
      <c r="I38" s="46"/>
      <c r="J38" s="46"/>
      <c r="K38" s="46"/>
      <c r="L38" s="46"/>
      <c r="M38" s="46"/>
      <c r="N38" s="46"/>
      <c r="O38" s="47"/>
      <c r="P38" s="47"/>
      <c r="Q38" s="48"/>
      <c r="R38" s="36"/>
      <c r="S38" s="36"/>
      <c r="T38" s="36"/>
      <c r="U38" s="36"/>
      <c r="V38" s="36"/>
      <c r="W38" s="36"/>
      <c r="X38" s="36"/>
      <c r="Y38" s="36"/>
    </row>
    <row r="39" spans="1:25" ht="15.75" customHeight="1">
      <c r="A39" s="49"/>
      <c r="B39" s="49"/>
      <c r="C39" s="49"/>
      <c r="D39" s="49"/>
      <c r="E39" s="49"/>
      <c r="F39" s="50"/>
      <c r="G39" s="50"/>
      <c r="H39" s="50"/>
      <c r="I39" s="50"/>
      <c r="J39" s="50"/>
      <c r="K39" s="50"/>
      <c r="L39" s="50"/>
      <c r="M39" s="50"/>
      <c r="N39" s="50"/>
      <c r="O39" s="51"/>
      <c r="P39" s="51"/>
      <c r="Q39" s="52"/>
      <c r="R39" s="1"/>
      <c r="S39" s="1"/>
      <c r="T39" s="1"/>
      <c r="U39" s="1"/>
      <c r="V39" s="1"/>
      <c r="W39" s="1"/>
      <c r="X39" s="1"/>
      <c r="Y39" s="1"/>
    </row>
    <row r="40" spans="1:25" s="59" customFormat="1" ht="15.75" customHeight="1">
      <c r="A40" s="48"/>
      <c r="B40" s="70" t="s">
        <v>46</v>
      </c>
      <c r="C40" s="71" t="e">
        <f>AVERAGE(F35:N35)</f>
        <v>#DIV/0!</v>
      </c>
      <c r="D40" s="48"/>
      <c r="E40" s="48"/>
      <c r="F40" s="56"/>
      <c r="G40" s="56"/>
      <c r="H40" s="56"/>
      <c r="I40" s="56"/>
      <c r="J40" s="56"/>
      <c r="K40" s="56"/>
      <c r="L40" s="56"/>
      <c r="M40" s="56"/>
      <c r="N40" s="56"/>
      <c r="O40" s="57"/>
      <c r="P40" s="57"/>
      <c r="Q40" s="58"/>
      <c r="R40" s="15"/>
      <c r="S40" s="15"/>
      <c r="T40" s="15"/>
      <c r="U40" s="15"/>
      <c r="V40" s="15"/>
      <c r="W40" s="15"/>
      <c r="X40" s="15"/>
      <c r="Y40" s="15"/>
    </row>
    <row r="41" spans="1:25" s="59" customFormat="1" ht="15.75" customHeight="1">
      <c r="A41" s="48"/>
      <c r="B41" s="68" t="s">
        <v>47</v>
      </c>
      <c r="C41" s="69">
        <f>COUNTIF($F$7:$N$7,"=Ordinaria Presencial")</f>
        <v>0</v>
      </c>
      <c r="D41" s="48"/>
      <c r="E41" s="48"/>
      <c r="F41" s="56"/>
      <c r="G41" s="56"/>
      <c r="H41" s="56"/>
      <c r="I41" s="56"/>
      <c r="J41" s="56"/>
      <c r="K41" s="56"/>
      <c r="L41" s="56"/>
      <c r="M41" s="56"/>
      <c r="N41" s="56"/>
      <c r="O41" s="57"/>
      <c r="P41" s="57"/>
      <c r="Q41" s="58"/>
      <c r="R41" s="15"/>
      <c r="S41" s="15"/>
      <c r="T41" s="15"/>
      <c r="U41" s="15"/>
      <c r="V41" s="15"/>
      <c r="W41" s="15"/>
      <c r="X41" s="15"/>
      <c r="Y41" s="15"/>
    </row>
    <row r="42" spans="1:25" s="59" customFormat="1" ht="15.75" customHeight="1">
      <c r="A42" s="48"/>
      <c r="B42" s="68" t="s">
        <v>48</v>
      </c>
      <c r="C42" s="69">
        <f>COUNTIF($F$7:$N$7,"=Extraordinaria Presencial")</f>
        <v>0</v>
      </c>
      <c r="D42" s="48"/>
      <c r="E42" s="48"/>
      <c r="F42" s="56"/>
      <c r="G42" s="56"/>
      <c r="H42" s="56"/>
      <c r="I42" s="56"/>
      <c r="J42" s="56"/>
      <c r="K42" s="56"/>
      <c r="L42" s="56"/>
      <c r="M42" s="56"/>
      <c r="N42" s="56"/>
      <c r="O42" s="57"/>
      <c r="P42" s="57"/>
      <c r="Q42" s="58"/>
      <c r="R42" s="15"/>
      <c r="S42" s="15"/>
      <c r="T42" s="15"/>
      <c r="U42" s="15"/>
      <c r="V42" s="15"/>
      <c r="W42" s="15"/>
      <c r="X42" s="15"/>
      <c r="Y42" s="15"/>
    </row>
    <row r="43" spans="1:25" s="59" customFormat="1" ht="15.75" customHeight="1">
      <c r="A43" s="48"/>
      <c r="B43" s="68" t="s">
        <v>49</v>
      </c>
      <c r="C43" s="69">
        <f>COUNTIF($F$7:$N$7,"=Ordinaria Virtual")</f>
        <v>0</v>
      </c>
      <c r="D43" s="48"/>
      <c r="E43" s="48"/>
      <c r="F43" s="56"/>
      <c r="G43" s="56"/>
      <c r="H43" s="56"/>
      <c r="I43" s="56"/>
      <c r="J43" s="56"/>
      <c r="K43" s="56"/>
      <c r="L43" s="56"/>
      <c r="M43" s="56"/>
      <c r="N43" s="56"/>
      <c r="O43" s="57"/>
      <c r="P43" s="57"/>
      <c r="Q43" s="58"/>
      <c r="R43" s="15"/>
      <c r="S43" s="15"/>
      <c r="T43" s="15"/>
      <c r="U43" s="15"/>
      <c r="V43" s="15"/>
      <c r="W43" s="15"/>
      <c r="X43" s="15"/>
      <c r="Y43" s="15"/>
    </row>
    <row r="44" spans="1:25" s="59" customFormat="1" ht="15.75" customHeight="1">
      <c r="A44" s="48"/>
      <c r="B44" s="68" t="s">
        <v>50</v>
      </c>
      <c r="C44" s="69">
        <f>COUNTIF($F$7:$N$7,"=Extraordinaria Virtual")</f>
        <v>0</v>
      </c>
      <c r="D44" s="48"/>
      <c r="E44" s="48"/>
      <c r="F44" s="56"/>
      <c r="G44" s="56"/>
      <c r="H44" s="56"/>
      <c r="I44" s="56"/>
      <c r="J44" s="56"/>
      <c r="K44" s="56"/>
      <c r="L44" s="56"/>
      <c r="M44" s="56"/>
      <c r="N44" s="56"/>
      <c r="O44" s="57"/>
      <c r="P44" s="57"/>
      <c r="Q44" s="58"/>
      <c r="R44" s="15"/>
      <c r="S44" s="15"/>
      <c r="T44" s="15"/>
      <c r="U44" s="15"/>
      <c r="V44" s="15"/>
      <c r="W44" s="15"/>
      <c r="X44" s="15"/>
      <c r="Y44" s="15"/>
    </row>
    <row r="45" spans="1:25" s="59" customFormat="1" ht="15.75" customHeight="1">
      <c r="A45" s="48"/>
      <c r="B45" s="68" t="s">
        <v>51</v>
      </c>
      <c r="C45" s="69">
        <f>COUNTIF($F$7:$N$7,"=Ordinaria Semipresencial")</f>
        <v>0</v>
      </c>
      <c r="D45" s="48"/>
      <c r="E45" s="48"/>
      <c r="F45" s="56"/>
      <c r="G45" s="56"/>
      <c r="H45" s="56"/>
      <c r="I45" s="56"/>
      <c r="J45" s="56"/>
      <c r="K45" s="56"/>
      <c r="L45" s="56"/>
      <c r="M45" s="56"/>
      <c r="N45" s="56"/>
      <c r="O45" s="57"/>
      <c r="P45" s="57"/>
      <c r="Q45" s="58"/>
      <c r="R45" s="15"/>
      <c r="S45" s="15"/>
      <c r="T45" s="15"/>
      <c r="U45" s="15"/>
      <c r="V45" s="15"/>
      <c r="W45" s="15"/>
      <c r="X45" s="15"/>
      <c r="Y45" s="15"/>
    </row>
    <row r="46" spans="1:25" s="59" customFormat="1" ht="15.75" customHeight="1">
      <c r="A46" s="48"/>
      <c r="B46" s="68" t="s">
        <v>52</v>
      </c>
      <c r="C46" s="69">
        <f>COUNTIF($F$7:$N$7,"= Extraordinaria Semipresencial")</f>
        <v>0</v>
      </c>
      <c r="D46" s="48"/>
      <c r="E46" s="48"/>
      <c r="F46" s="56"/>
      <c r="G46" s="56"/>
      <c r="H46" s="56"/>
      <c r="I46" s="56"/>
      <c r="J46" s="56"/>
      <c r="K46" s="56"/>
      <c r="L46" s="56"/>
      <c r="M46" s="56"/>
      <c r="N46" s="56"/>
      <c r="O46" s="57"/>
      <c r="P46" s="57"/>
      <c r="Q46" s="58"/>
      <c r="R46" s="15"/>
      <c r="S46" s="15"/>
      <c r="T46" s="15"/>
      <c r="U46" s="15"/>
      <c r="V46" s="15"/>
      <c r="W46" s="15"/>
      <c r="X46" s="15"/>
      <c r="Y46" s="15"/>
    </row>
    <row r="47" spans="1:25" s="59" customFormat="1" ht="15.75" customHeight="1">
      <c r="A47" s="48"/>
      <c r="B47" s="72" t="s">
        <v>53</v>
      </c>
      <c r="C47" s="73">
        <f>SUM(C41:C46)</f>
        <v>0</v>
      </c>
      <c r="D47" s="48"/>
      <c r="E47" s="48"/>
      <c r="F47" s="56"/>
      <c r="G47" s="56"/>
      <c r="H47" s="56"/>
      <c r="I47" s="56"/>
      <c r="J47" s="56"/>
      <c r="K47" s="56"/>
      <c r="L47" s="56"/>
      <c r="M47" s="56"/>
      <c r="N47" s="56"/>
      <c r="O47" s="57"/>
      <c r="P47" s="57"/>
      <c r="Q47" s="58"/>
      <c r="R47" s="15"/>
      <c r="S47" s="15"/>
      <c r="T47" s="15"/>
      <c r="U47" s="15"/>
      <c r="V47" s="15"/>
      <c r="W47" s="15"/>
      <c r="X47" s="15"/>
      <c r="Y47" s="15"/>
    </row>
    <row r="48" spans="1:25" ht="20.25" customHeight="1">
      <c r="A48" s="44"/>
      <c r="B48" s="45"/>
      <c r="C48" s="45"/>
      <c r="D48" s="45"/>
      <c r="E48" s="45"/>
      <c r="F48" s="46"/>
      <c r="G48" s="46"/>
      <c r="H48" s="46"/>
      <c r="I48" s="46"/>
      <c r="J48" s="46"/>
      <c r="K48" s="46"/>
      <c r="L48" s="46"/>
      <c r="M48" s="46"/>
      <c r="N48" s="46"/>
      <c r="O48" s="47"/>
      <c r="P48" s="47"/>
      <c r="Q48" s="48"/>
      <c r="R48" s="36"/>
      <c r="S48" s="36"/>
      <c r="T48" s="36"/>
      <c r="U48" s="36"/>
      <c r="V48" s="36"/>
      <c r="W48" s="36"/>
      <c r="X48" s="36"/>
      <c r="Y48" s="36"/>
    </row>
    <row r="49" spans="1:25" ht="20.25" customHeight="1">
      <c r="A49" s="44"/>
      <c r="B49" s="125" t="s">
        <v>74</v>
      </c>
      <c r="C49" s="125"/>
      <c r="D49" s="125"/>
      <c r="E49" s="125"/>
      <c r="F49" s="125"/>
      <c r="G49" s="125"/>
      <c r="H49" s="125"/>
      <c r="I49" s="46"/>
      <c r="J49" s="46"/>
      <c r="K49" s="46"/>
      <c r="L49" s="46"/>
      <c r="M49" s="46"/>
      <c r="N49" s="46"/>
      <c r="O49" s="47"/>
      <c r="P49" s="47"/>
      <c r="Q49" s="48"/>
      <c r="R49" s="36"/>
      <c r="S49" s="36"/>
      <c r="T49" s="36"/>
      <c r="U49" s="36"/>
      <c r="V49" s="36"/>
      <c r="W49" s="36"/>
      <c r="X49" s="36"/>
      <c r="Y49" s="36"/>
    </row>
    <row r="50" spans="1:25" ht="43.2">
      <c r="A50" s="44"/>
      <c r="B50" s="74" t="s">
        <v>54</v>
      </c>
      <c r="C50" s="74" t="s">
        <v>55</v>
      </c>
      <c r="D50" s="74" t="s">
        <v>56</v>
      </c>
      <c r="E50" s="74" t="s">
        <v>73</v>
      </c>
      <c r="F50" s="75" t="s">
        <v>67</v>
      </c>
      <c r="G50" s="75" t="s">
        <v>80</v>
      </c>
      <c r="H50" s="75" t="s">
        <v>72</v>
      </c>
      <c r="I50" s="46"/>
      <c r="J50" s="46"/>
      <c r="K50" s="46"/>
      <c r="L50" s="46"/>
      <c r="M50" s="46"/>
      <c r="N50" s="46"/>
      <c r="O50" s="47"/>
      <c r="P50" s="47"/>
      <c r="Q50" s="48"/>
      <c r="R50" s="36"/>
      <c r="S50" s="36"/>
      <c r="T50" s="36"/>
      <c r="U50" s="36"/>
      <c r="V50" s="36"/>
      <c r="W50" s="36"/>
      <c r="X50" s="36"/>
      <c r="Y50" s="36"/>
    </row>
    <row r="51" spans="1:25" ht="20.25" customHeight="1">
      <c r="A51" s="44"/>
      <c r="B51" s="76"/>
      <c r="C51" s="77"/>
      <c r="D51" s="77"/>
      <c r="E51" s="78"/>
      <c r="F51" s="66"/>
      <c r="G51" s="66"/>
      <c r="H51" s="79"/>
      <c r="I51" s="46"/>
      <c r="J51" s="46"/>
      <c r="K51" s="46"/>
      <c r="L51" s="46"/>
      <c r="M51" s="46"/>
      <c r="N51" s="46"/>
      <c r="O51" s="47"/>
      <c r="P51" s="47"/>
      <c r="Q51" s="48"/>
      <c r="R51" s="36"/>
      <c r="S51" s="36"/>
      <c r="T51" s="36"/>
      <c r="U51" s="36"/>
      <c r="V51" s="36"/>
      <c r="W51" s="36"/>
      <c r="X51" s="36"/>
      <c r="Y51" s="36"/>
    </row>
    <row r="52" spans="1:25" ht="20.25" customHeight="1">
      <c r="A52" s="44"/>
      <c r="B52" s="76"/>
      <c r="C52" s="66"/>
      <c r="D52" s="66"/>
      <c r="E52" s="66"/>
      <c r="F52" s="66"/>
      <c r="G52" s="66"/>
      <c r="H52" s="79"/>
      <c r="I52" s="46"/>
      <c r="J52" s="46"/>
      <c r="K52" s="46"/>
      <c r="L52" s="46"/>
      <c r="M52" s="46"/>
      <c r="N52" s="46"/>
      <c r="O52" s="47"/>
      <c r="P52" s="47"/>
      <c r="Q52" s="48"/>
      <c r="R52" s="36"/>
      <c r="S52" s="36"/>
      <c r="T52" s="36"/>
      <c r="U52" s="36"/>
      <c r="V52" s="36"/>
      <c r="W52" s="36"/>
      <c r="X52" s="36"/>
      <c r="Y52" s="36"/>
    </row>
    <row r="53" spans="1:25" ht="20.25" customHeight="1">
      <c r="A53" s="44"/>
      <c r="B53" s="61"/>
      <c r="C53" s="66"/>
      <c r="D53" s="66"/>
      <c r="E53" s="66"/>
      <c r="F53" s="66"/>
      <c r="G53" s="66"/>
      <c r="H53" s="79"/>
      <c r="I53" s="46"/>
      <c r="J53" s="46"/>
      <c r="K53" s="46"/>
      <c r="L53" s="46"/>
      <c r="M53" s="46"/>
      <c r="N53" s="46"/>
      <c r="O53" s="47"/>
      <c r="P53" s="47"/>
      <c r="Q53" s="48"/>
      <c r="R53" s="36"/>
      <c r="S53" s="36"/>
      <c r="T53" s="36"/>
      <c r="U53" s="36"/>
      <c r="V53" s="36"/>
      <c r="W53" s="36"/>
      <c r="X53" s="36"/>
      <c r="Y53" s="36"/>
    </row>
    <row r="54" spans="1:25" ht="15.75" customHeight="1">
      <c r="A54" s="53"/>
      <c r="K54" s="1"/>
      <c r="L54" s="1"/>
      <c r="M54" s="1"/>
      <c r="N54" s="1"/>
    </row>
    <row r="55" spans="1:25" ht="18.75" customHeight="1">
      <c r="A55" s="53"/>
      <c r="B55" s="125" t="s">
        <v>68</v>
      </c>
      <c r="C55" s="125"/>
      <c r="D55" s="125"/>
      <c r="E55" s="125"/>
      <c r="K55" s="1"/>
      <c r="L55" s="1"/>
      <c r="M55" s="1"/>
      <c r="N55" s="1"/>
    </row>
    <row r="56" spans="1:25" ht="28.8">
      <c r="A56" s="53"/>
      <c r="B56" s="67" t="s">
        <v>54</v>
      </c>
      <c r="C56" s="67" t="s">
        <v>79</v>
      </c>
      <c r="D56" s="62" t="s">
        <v>69</v>
      </c>
      <c r="E56" s="63" t="s">
        <v>70</v>
      </c>
      <c r="K56" s="1"/>
      <c r="L56" s="1"/>
      <c r="M56" s="1"/>
      <c r="N56" s="1"/>
    </row>
    <row r="57" spans="1:25" ht="15.75" customHeight="1">
      <c r="A57" s="53"/>
      <c r="B57" s="64"/>
      <c r="C57" s="64"/>
      <c r="D57" s="64"/>
      <c r="E57" s="64"/>
      <c r="K57" s="1"/>
      <c r="L57" s="1"/>
      <c r="M57" s="1"/>
      <c r="N57" s="1"/>
    </row>
    <row r="58" spans="1:25" ht="15.75" customHeight="1">
      <c r="A58" s="53"/>
      <c r="B58" s="64"/>
      <c r="C58" s="64"/>
      <c r="D58" s="64"/>
      <c r="E58" s="64"/>
      <c r="K58" s="1"/>
      <c r="L58" s="1"/>
      <c r="M58" s="1"/>
      <c r="N58" s="1"/>
    </row>
    <row r="59" spans="1:25" ht="15.75" customHeight="1">
      <c r="A59" s="53"/>
      <c r="B59" s="64"/>
      <c r="C59" s="64"/>
      <c r="D59" s="64"/>
      <c r="E59" s="64"/>
      <c r="K59" s="1"/>
      <c r="L59" s="1"/>
      <c r="M59" s="1"/>
      <c r="N59" s="1"/>
    </row>
    <row r="60" spans="1:25" ht="15.75" customHeight="1">
      <c r="A60" s="53"/>
      <c r="B60" s="60"/>
      <c r="C60" s="60"/>
      <c r="D60" s="60"/>
      <c r="E60" s="60"/>
      <c r="K60" s="1"/>
      <c r="L60" s="1"/>
      <c r="M60" s="1"/>
      <c r="N60" s="1"/>
    </row>
    <row r="61" spans="1:25" ht="21" customHeight="1">
      <c r="A61" s="53"/>
      <c r="B61" s="125" t="s">
        <v>75</v>
      </c>
      <c r="C61" s="125"/>
      <c r="D61" s="125"/>
      <c r="E61" s="125"/>
      <c r="K61" s="1"/>
      <c r="L61" s="1"/>
      <c r="M61" s="1"/>
      <c r="N61" s="1"/>
    </row>
    <row r="62" spans="1:25" ht="57.6">
      <c r="A62" s="53"/>
      <c r="B62" s="67" t="s">
        <v>54</v>
      </c>
      <c r="C62" s="67" t="s">
        <v>76</v>
      </c>
      <c r="D62" s="67" t="s">
        <v>77</v>
      </c>
      <c r="E62" s="80" t="s">
        <v>78</v>
      </c>
      <c r="K62" s="1"/>
      <c r="L62" s="1"/>
      <c r="M62" s="1"/>
      <c r="N62" s="1"/>
    </row>
    <row r="63" spans="1:25" ht="15.75" customHeight="1">
      <c r="A63" s="53"/>
      <c r="B63" s="64"/>
      <c r="C63" s="64"/>
      <c r="D63" s="64"/>
      <c r="E63" s="64"/>
      <c r="K63" s="1"/>
      <c r="L63" s="1"/>
      <c r="M63" s="1"/>
      <c r="N63" s="1"/>
    </row>
    <row r="64" spans="1:25" ht="15.75" customHeight="1">
      <c r="A64" s="53"/>
      <c r="B64" s="64"/>
      <c r="C64" s="64"/>
      <c r="D64" s="64"/>
      <c r="E64" s="64"/>
      <c r="K64" s="1"/>
      <c r="L64" s="1"/>
      <c r="M64" s="1"/>
      <c r="N64" s="1"/>
    </row>
    <row r="65" spans="1:14" ht="15.75" customHeight="1">
      <c r="A65" s="53"/>
      <c r="B65" s="64"/>
      <c r="C65" s="64"/>
      <c r="D65" s="64"/>
      <c r="E65" s="64"/>
      <c r="K65" s="1"/>
      <c r="L65" s="1"/>
      <c r="M65" s="1"/>
      <c r="N65" s="1"/>
    </row>
    <row r="66" spans="1:14" ht="15.75" customHeight="1">
      <c r="A66" s="53"/>
      <c r="K66" s="1"/>
      <c r="L66" s="1"/>
      <c r="M66" s="1"/>
      <c r="N66" s="1"/>
    </row>
    <row r="67" spans="1:14" ht="15.75" customHeight="1">
      <c r="A67" s="53"/>
      <c r="K67" s="1"/>
      <c r="L67" s="1"/>
      <c r="M67" s="1"/>
      <c r="N67" s="1"/>
    </row>
    <row r="68" spans="1:14" ht="15.75" customHeight="1">
      <c r="A68" s="53"/>
      <c r="K68" s="1"/>
      <c r="L68" s="1"/>
      <c r="M68" s="1"/>
      <c r="N68" s="1"/>
    </row>
    <row r="69" spans="1:14" ht="15.75" customHeight="1">
      <c r="A69" s="53"/>
      <c r="K69" s="1"/>
      <c r="L69" s="1"/>
      <c r="M69" s="1"/>
      <c r="N69" s="1"/>
    </row>
    <row r="70" spans="1:14" ht="15.75" customHeight="1">
      <c r="A70" s="53"/>
      <c r="K70" s="1"/>
      <c r="L70" s="1"/>
      <c r="M70" s="1"/>
      <c r="N70" s="1"/>
    </row>
    <row r="71" spans="1:14" ht="15.75" customHeight="1">
      <c r="A71" s="53"/>
      <c r="K71" s="1"/>
      <c r="L71" s="1"/>
      <c r="M71" s="1"/>
      <c r="N71" s="1"/>
    </row>
    <row r="72" spans="1:14" ht="15.75" customHeight="1">
      <c r="A72" s="53"/>
      <c r="K72" s="1"/>
      <c r="L72" s="1"/>
      <c r="M72" s="1"/>
      <c r="N72" s="1"/>
    </row>
    <row r="73" spans="1:14" ht="15.75" customHeight="1">
      <c r="A73" s="53"/>
      <c r="K73" s="1"/>
      <c r="L73" s="1"/>
      <c r="M73" s="1"/>
      <c r="N73" s="1"/>
    </row>
    <row r="74" spans="1:14" ht="15.75" customHeight="1">
      <c r="A74" s="53"/>
      <c r="K74" s="1"/>
      <c r="L74" s="1"/>
      <c r="M74" s="1"/>
      <c r="N74" s="1"/>
    </row>
    <row r="75" spans="1:14" ht="15.75" customHeight="1">
      <c r="A75" s="53"/>
      <c r="K75" s="1"/>
      <c r="L75" s="1"/>
      <c r="M75" s="1"/>
      <c r="N75" s="1"/>
    </row>
    <row r="76" spans="1:14" ht="15.75" customHeight="1">
      <c r="A76" s="53"/>
      <c r="K76" s="1"/>
      <c r="L76" s="1"/>
      <c r="M76" s="1"/>
      <c r="N76" s="1"/>
    </row>
    <row r="77" spans="1:14" ht="15.75" customHeight="1">
      <c r="A77" s="53"/>
      <c r="K77" s="1"/>
      <c r="L77" s="1"/>
      <c r="M77" s="1"/>
      <c r="N77" s="1"/>
    </row>
    <row r="78" spans="1:14" ht="15.75" customHeight="1">
      <c r="A78" s="53"/>
      <c r="K78" s="1"/>
      <c r="L78" s="1"/>
      <c r="M78" s="1"/>
      <c r="N78" s="1"/>
    </row>
    <row r="79" spans="1:14" ht="15.75" customHeight="1">
      <c r="A79" s="53"/>
      <c r="K79" s="1"/>
      <c r="L79" s="1"/>
      <c r="M79" s="1"/>
      <c r="N79" s="1"/>
    </row>
    <row r="80" spans="1:14" ht="15.75" customHeight="1">
      <c r="A80" s="53"/>
      <c r="K80" s="1"/>
      <c r="L80" s="1"/>
      <c r="M80" s="1"/>
      <c r="N80" s="1"/>
    </row>
    <row r="81" spans="1:14" ht="15.75" customHeight="1">
      <c r="A81" s="53"/>
      <c r="K81" s="1"/>
      <c r="L81" s="1"/>
      <c r="M81" s="1"/>
      <c r="N81" s="1"/>
    </row>
    <row r="82" spans="1:14" ht="15.75" customHeight="1">
      <c r="A82" s="53"/>
      <c r="K82" s="1"/>
      <c r="L82" s="1"/>
      <c r="M82" s="1"/>
      <c r="N82" s="1"/>
    </row>
    <row r="83" spans="1:14" ht="15.75" customHeight="1">
      <c r="A83" s="53"/>
      <c r="K83" s="1"/>
      <c r="L83" s="1"/>
      <c r="M83" s="1"/>
      <c r="N83" s="1"/>
    </row>
    <row r="84" spans="1:14" ht="15.75" customHeight="1">
      <c r="A84" s="53"/>
      <c r="K84" s="1"/>
      <c r="L84" s="1"/>
      <c r="M84" s="1"/>
      <c r="N84" s="1"/>
    </row>
    <row r="85" spans="1:14" ht="15.75" customHeight="1">
      <c r="A85" s="53"/>
      <c r="K85" s="1"/>
      <c r="L85" s="1"/>
      <c r="M85" s="1"/>
      <c r="N85" s="1"/>
    </row>
    <row r="86" spans="1:14" ht="15.75" customHeight="1">
      <c r="A86" s="53"/>
      <c r="K86" s="1"/>
      <c r="L86" s="1"/>
      <c r="M86" s="1"/>
      <c r="N86" s="1"/>
    </row>
    <row r="87" spans="1:14" ht="15.75" customHeight="1">
      <c r="A87" s="53"/>
      <c r="K87" s="1"/>
      <c r="L87" s="1"/>
      <c r="M87" s="1"/>
      <c r="N87" s="1"/>
    </row>
    <row r="88" spans="1:14" ht="15.75" customHeight="1">
      <c r="A88" s="53"/>
      <c r="K88" s="1"/>
      <c r="L88" s="1"/>
      <c r="M88" s="1"/>
      <c r="N88" s="1"/>
    </row>
    <row r="89" spans="1:14" ht="15.75" customHeight="1">
      <c r="A89" s="53"/>
      <c r="K89" s="1"/>
      <c r="L89" s="1"/>
      <c r="M89" s="1"/>
      <c r="N89" s="1"/>
    </row>
    <row r="90" spans="1:14" ht="15.75" customHeight="1">
      <c r="A90" s="53"/>
      <c r="K90" s="1"/>
      <c r="L90" s="1"/>
      <c r="M90" s="1"/>
      <c r="N90" s="1"/>
    </row>
    <row r="91" spans="1:14" ht="15.75" customHeight="1">
      <c r="A91" s="53"/>
      <c r="K91" s="1"/>
      <c r="L91" s="1"/>
      <c r="M91" s="1"/>
      <c r="N91" s="1"/>
    </row>
    <row r="92" spans="1:14" ht="15.75" customHeight="1">
      <c r="A92" s="53"/>
      <c r="K92" s="1"/>
      <c r="L92" s="1"/>
      <c r="M92" s="1"/>
      <c r="N92" s="1"/>
    </row>
    <row r="93" spans="1:14" ht="15.75" customHeight="1">
      <c r="A93" s="53"/>
      <c r="K93" s="1"/>
      <c r="L93" s="1"/>
      <c r="M93" s="1"/>
      <c r="N93" s="1"/>
    </row>
    <row r="94" spans="1:14" ht="15.75" customHeight="1">
      <c r="A94" s="53"/>
      <c r="K94" s="1"/>
      <c r="L94" s="1"/>
      <c r="M94" s="1"/>
      <c r="N94" s="1"/>
    </row>
    <row r="95" spans="1:14" ht="15.75" customHeight="1">
      <c r="A95" s="53"/>
      <c r="K95" s="1"/>
      <c r="L95" s="1"/>
      <c r="M95" s="1"/>
      <c r="N95" s="1"/>
    </row>
    <row r="96" spans="1:14" ht="15.75" customHeight="1">
      <c r="A96" s="53"/>
      <c r="K96" s="1"/>
      <c r="L96" s="1"/>
      <c r="M96" s="1"/>
      <c r="N96" s="1"/>
    </row>
    <row r="97" spans="1:14" ht="15.75" customHeight="1">
      <c r="A97" s="53"/>
      <c r="K97" s="1"/>
      <c r="L97" s="1"/>
      <c r="M97" s="1"/>
      <c r="N97" s="1"/>
    </row>
    <row r="98" spans="1:14" ht="15.75" customHeight="1">
      <c r="A98" s="53"/>
      <c r="K98" s="1"/>
      <c r="L98" s="1"/>
      <c r="M98" s="1"/>
      <c r="N98" s="1"/>
    </row>
    <row r="99" spans="1:14" ht="15.75" customHeight="1">
      <c r="A99" s="53"/>
      <c r="K99" s="1"/>
      <c r="L99" s="1"/>
      <c r="M99" s="1"/>
      <c r="N99" s="1"/>
    </row>
    <row r="100" spans="1:14" ht="15.75" customHeight="1">
      <c r="A100" s="53"/>
      <c r="K100" s="1"/>
      <c r="L100" s="1"/>
      <c r="M100" s="1"/>
      <c r="N100" s="1"/>
    </row>
    <row r="101" spans="1:14" ht="15.75" customHeight="1">
      <c r="A101" s="53"/>
      <c r="K101" s="1"/>
      <c r="L101" s="1"/>
      <c r="M101" s="1"/>
      <c r="N101" s="1"/>
    </row>
    <row r="102" spans="1:14" ht="15.75" customHeight="1">
      <c r="A102" s="53"/>
      <c r="K102" s="1"/>
      <c r="L102" s="1"/>
      <c r="M102" s="1"/>
      <c r="N102" s="1"/>
    </row>
    <row r="103" spans="1:14" ht="15.75" customHeight="1">
      <c r="A103" s="53"/>
      <c r="K103" s="1"/>
      <c r="L103" s="1"/>
      <c r="M103" s="1"/>
      <c r="N103" s="1"/>
    </row>
    <row r="104" spans="1:14" ht="15.75" customHeight="1">
      <c r="A104" s="53"/>
      <c r="K104" s="1"/>
      <c r="L104" s="1"/>
      <c r="M104" s="1"/>
      <c r="N104" s="1"/>
    </row>
    <row r="105" spans="1:14" ht="15.75" customHeight="1">
      <c r="A105" s="53"/>
      <c r="K105" s="1"/>
      <c r="L105" s="1"/>
      <c r="M105" s="1"/>
      <c r="N105" s="1"/>
    </row>
    <row r="106" spans="1:14" ht="15.75" customHeight="1">
      <c r="A106" s="53"/>
      <c r="K106" s="1"/>
      <c r="L106" s="1"/>
      <c r="M106" s="1"/>
      <c r="N106" s="1"/>
    </row>
    <row r="107" spans="1:14" ht="15.75" customHeight="1">
      <c r="A107" s="53"/>
      <c r="K107" s="1"/>
      <c r="L107" s="1"/>
      <c r="M107" s="1"/>
      <c r="N107" s="1"/>
    </row>
    <row r="108" spans="1:14" ht="15.75" customHeight="1">
      <c r="A108" s="53"/>
      <c r="K108" s="1"/>
      <c r="L108" s="1"/>
      <c r="M108" s="1"/>
      <c r="N108" s="1"/>
    </row>
    <row r="109" spans="1:14" ht="15.75" customHeight="1">
      <c r="A109" s="53"/>
      <c r="K109" s="1"/>
      <c r="L109" s="1"/>
      <c r="M109" s="1"/>
      <c r="N109" s="1"/>
    </row>
    <row r="110" spans="1:14" ht="15.75" customHeight="1">
      <c r="A110" s="53"/>
      <c r="K110" s="1"/>
      <c r="L110" s="1"/>
      <c r="M110" s="1"/>
      <c r="N110" s="1"/>
    </row>
    <row r="111" spans="1:14" ht="15.75" customHeight="1">
      <c r="A111" s="53"/>
      <c r="K111" s="1"/>
      <c r="L111" s="1"/>
      <c r="M111" s="1"/>
      <c r="N111" s="1"/>
    </row>
    <row r="112" spans="1:14" ht="15.75" customHeight="1">
      <c r="A112" s="53"/>
      <c r="K112" s="1"/>
      <c r="L112" s="1"/>
      <c r="M112" s="1"/>
      <c r="N112" s="1"/>
    </row>
    <row r="113" spans="1:14" ht="15.75" customHeight="1">
      <c r="A113" s="53"/>
      <c r="K113" s="1"/>
      <c r="L113" s="1"/>
      <c r="M113" s="1"/>
      <c r="N113" s="1"/>
    </row>
    <row r="114" spans="1:14" ht="15.75" customHeight="1">
      <c r="A114" s="53"/>
      <c r="K114" s="1"/>
      <c r="L114" s="1"/>
      <c r="M114" s="1"/>
      <c r="N114" s="1"/>
    </row>
    <row r="115" spans="1:14" ht="15.75" customHeight="1">
      <c r="A115" s="53"/>
      <c r="K115" s="1"/>
      <c r="L115" s="1"/>
      <c r="M115" s="1"/>
      <c r="N115" s="1"/>
    </row>
    <row r="116" spans="1:14" ht="15.75" customHeight="1">
      <c r="A116" s="53"/>
      <c r="K116" s="1"/>
      <c r="L116" s="1"/>
      <c r="M116" s="1"/>
      <c r="N116" s="1"/>
    </row>
    <row r="117" spans="1:14" ht="15.75" customHeight="1">
      <c r="A117" s="53"/>
      <c r="K117" s="1"/>
      <c r="L117" s="1"/>
      <c r="M117" s="1"/>
      <c r="N117" s="1"/>
    </row>
    <row r="118" spans="1:14" ht="15.75" customHeight="1">
      <c r="A118" s="53"/>
      <c r="K118" s="1"/>
      <c r="L118" s="1"/>
      <c r="M118" s="1"/>
      <c r="N118" s="1"/>
    </row>
    <row r="119" spans="1:14" ht="15.75" customHeight="1">
      <c r="A119" s="53"/>
      <c r="K119" s="1"/>
      <c r="L119" s="1"/>
      <c r="M119" s="1"/>
      <c r="N119" s="1"/>
    </row>
    <row r="120" spans="1:14" ht="15.75" customHeight="1">
      <c r="A120" s="53"/>
      <c r="K120" s="1"/>
      <c r="L120" s="1"/>
      <c r="M120" s="1"/>
      <c r="N120" s="1"/>
    </row>
    <row r="121" spans="1:14" ht="15.75" customHeight="1">
      <c r="A121" s="53"/>
      <c r="K121" s="1"/>
      <c r="L121" s="1"/>
      <c r="M121" s="1"/>
      <c r="N121" s="1"/>
    </row>
    <row r="122" spans="1:14" ht="15.75" customHeight="1">
      <c r="A122" s="53"/>
      <c r="K122" s="1"/>
      <c r="L122" s="1"/>
      <c r="M122" s="1"/>
      <c r="N122" s="1"/>
    </row>
    <row r="123" spans="1:14" ht="15.75" customHeight="1">
      <c r="A123" s="53"/>
      <c r="K123" s="1"/>
      <c r="L123" s="1"/>
      <c r="M123" s="1"/>
      <c r="N123" s="1"/>
    </row>
    <row r="124" spans="1:14" ht="15.75" customHeight="1">
      <c r="A124" s="53"/>
      <c r="K124" s="1"/>
      <c r="L124" s="1"/>
      <c r="M124" s="1"/>
      <c r="N124" s="1"/>
    </row>
    <row r="125" spans="1:14" ht="15.75" customHeight="1">
      <c r="A125" s="53"/>
      <c r="K125" s="1"/>
      <c r="L125" s="1"/>
      <c r="M125" s="1"/>
      <c r="N125" s="1"/>
    </row>
    <row r="126" spans="1:14" ht="15.75" customHeight="1">
      <c r="A126" s="53"/>
      <c r="K126" s="1"/>
      <c r="L126" s="1"/>
      <c r="M126" s="1"/>
      <c r="N126" s="1"/>
    </row>
    <row r="127" spans="1:14" ht="15.75" customHeight="1">
      <c r="A127" s="53"/>
      <c r="K127" s="1"/>
      <c r="L127" s="1"/>
      <c r="M127" s="1"/>
      <c r="N127" s="1"/>
    </row>
    <row r="128" spans="1:14" ht="15.75" customHeight="1">
      <c r="A128" s="53"/>
      <c r="K128" s="1"/>
      <c r="L128" s="1"/>
      <c r="M128" s="1"/>
      <c r="N128" s="1"/>
    </row>
    <row r="129" spans="1:14" ht="15.75" customHeight="1">
      <c r="A129" s="53"/>
      <c r="K129" s="1"/>
      <c r="L129" s="1"/>
      <c r="M129" s="1"/>
      <c r="N129" s="1"/>
    </row>
    <row r="130" spans="1:14" ht="15.75" customHeight="1">
      <c r="A130" s="53"/>
      <c r="K130" s="1"/>
      <c r="L130" s="1"/>
      <c r="M130" s="1"/>
      <c r="N130" s="1"/>
    </row>
    <row r="131" spans="1:14" ht="15.75" customHeight="1">
      <c r="A131" s="53"/>
      <c r="K131" s="1"/>
      <c r="L131" s="1"/>
      <c r="M131" s="1"/>
      <c r="N131" s="1"/>
    </row>
    <row r="132" spans="1:14" ht="15.75" customHeight="1">
      <c r="A132" s="53"/>
      <c r="K132" s="1"/>
      <c r="L132" s="1"/>
      <c r="M132" s="1"/>
      <c r="N132" s="1"/>
    </row>
    <row r="133" spans="1:14" ht="15.75" customHeight="1">
      <c r="A133" s="53"/>
      <c r="K133" s="1"/>
      <c r="L133" s="1"/>
      <c r="M133" s="1"/>
      <c r="N133" s="1"/>
    </row>
    <row r="134" spans="1:14" ht="15.75" customHeight="1">
      <c r="A134" s="53"/>
      <c r="K134" s="1"/>
      <c r="L134" s="1"/>
      <c r="M134" s="1"/>
      <c r="N134" s="1"/>
    </row>
    <row r="135" spans="1:14" ht="15.75" customHeight="1">
      <c r="A135" s="53"/>
      <c r="K135" s="1"/>
      <c r="L135" s="1"/>
      <c r="M135" s="1"/>
      <c r="N135" s="1"/>
    </row>
    <row r="136" spans="1:14" ht="15.75" customHeight="1">
      <c r="A136" s="53"/>
      <c r="K136" s="1"/>
      <c r="L136" s="1"/>
      <c r="M136" s="1"/>
      <c r="N136" s="1"/>
    </row>
    <row r="137" spans="1:14" ht="15.75" customHeight="1">
      <c r="A137" s="53"/>
      <c r="K137" s="1"/>
      <c r="L137" s="1"/>
      <c r="M137" s="1"/>
      <c r="N137" s="1"/>
    </row>
    <row r="138" spans="1:14" ht="15.75" customHeight="1">
      <c r="A138" s="53"/>
      <c r="K138" s="1"/>
      <c r="L138" s="1"/>
      <c r="M138" s="1"/>
      <c r="N138" s="1"/>
    </row>
    <row r="139" spans="1:14" ht="15.75" customHeight="1">
      <c r="A139" s="53"/>
      <c r="K139" s="1"/>
      <c r="L139" s="1"/>
      <c r="M139" s="1"/>
      <c r="N139" s="1"/>
    </row>
    <row r="140" spans="1:14" ht="15.75" customHeight="1">
      <c r="A140" s="53"/>
      <c r="K140" s="1"/>
      <c r="L140" s="1"/>
      <c r="M140" s="1"/>
      <c r="N140" s="1"/>
    </row>
    <row r="141" spans="1:14" ht="15.75" customHeight="1">
      <c r="A141" s="53"/>
      <c r="K141" s="1"/>
      <c r="L141" s="1"/>
      <c r="M141" s="1"/>
      <c r="N141" s="1"/>
    </row>
    <row r="142" spans="1:14" ht="15.75" customHeight="1">
      <c r="A142" s="53"/>
      <c r="K142" s="1"/>
      <c r="L142" s="1"/>
      <c r="M142" s="1"/>
      <c r="N142" s="1"/>
    </row>
    <row r="143" spans="1:14" ht="15.75" customHeight="1">
      <c r="A143" s="53"/>
      <c r="K143" s="1"/>
      <c r="L143" s="1"/>
      <c r="M143" s="1"/>
      <c r="N143" s="1"/>
    </row>
    <row r="144" spans="1:14" ht="15.75" customHeight="1">
      <c r="A144" s="53"/>
      <c r="K144" s="1"/>
      <c r="L144" s="1"/>
      <c r="M144" s="1"/>
      <c r="N144" s="1"/>
    </row>
    <row r="145" spans="1:14" ht="15.75" customHeight="1">
      <c r="A145" s="53"/>
      <c r="K145" s="1"/>
      <c r="L145" s="1"/>
      <c r="M145" s="1"/>
      <c r="N145" s="1"/>
    </row>
    <row r="146" spans="1:14" ht="15.75" customHeight="1">
      <c r="A146" s="53"/>
      <c r="K146" s="1"/>
      <c r="L146" s="1"/>
      <c r="M146" s="1"/>
      <c r="N146" s="1"/>
    </row>
    <row r="147" spans="1:14" ht="15.75" customHeight="1">
      <c r="A147" s="53"/>
      <c r="K147" s="1"/>
      <c r="L147" s="1"/>
      <c r="M147" s="1"/>
      <c r="N147" s="1"/>
    </row>
    <row r="148" spans="1:14" ht="15.75" customHeight="1">
      <c r="A148" s="53"/>
      <c r="K148" s="1"/>
      <c r="L148" s="1"/>
      <c r="M148" s="1"/>
      <c r="N148" s="1"/>
    </row>
    <row r="149" spans="1:14" ht="15.75" customHeight="1">
      <c r="A149" s="53"/>
      <c r="K149" s="1"/>
      <c r="L149" s="1"/>
      <c r="M149" s="1"/>
      <c r="N149" s="1"/>
    </row>
    <row r="150" spans="1:14" ht="15.75" customHeight="1">
      <c r="A150" s="53"/>
      <c r="K150" s="1"/>
      <c r="L150" s="1"/>
      <c r="M150" s="1"/>
      <c r="N150" s="1"/>
    </row>
    <row r="151" spans="1:14" ht="15.75" customHeight="1">
      <c r="A151" s="53"/>
      <c r="K151" s="1"/>
      <c r="L151" s="1"/>
      <c r="M151" s="1"/>
      <c r="N151" s="1"/>
    </row>
    <row r="152" spans="1:14" ht="15.75" customHeight="1">
      <c r="A152" s="53"/>
      <c r="K152" s="1"/>
      <c r="L152" s="1"/>
      <c r="M152" s="1"/>
      <c r="N152" s="1"/>
    </row>
    <row r="153" spans="1:14" ht="15.75" customHeight="1">
      <c r="A153" s="53"/>
      <c r="K153" s="1"/>
      <c r="L153" s="1"/>
      <c r="M153" s="1"/>
      <c r="N153" s="1"/>
    </row>
    <row r="154" spans="1:14" ht="15.75" customHeight="1">
      <c r="A154" s="53"/>
      <c r="K154" s="1"/>
      <c r="L154" s="1"/>
      <c r="M154" s="1"/>
      <c r="N154" s="1"/>
    </row>
    <row r="155" spans="1:14" ht="15.75" customHeight="1">
      <c r="A155" s="53"/>
      <c r="K155" s="1"/>
      <c r="L155" s="1"/>
      <c r="M155" s="1"/>
      <c r="N155" s="1"/>
    </row>
    <row r="156" spans="1:14" ht="15.75" customHeight="1">
      <c r="A156" s="53"/>
      <c r="K156" s="1"/>
      <c r="L156" s="1"/>
      <c r="M156" s="1"/>
      <c r="N156" s="1"/>
    </row>
    <row r="157" spans="1:14" ht="15.75" customHeight="1">
      <c r="A157" s="53"/>
      <c r="K157" s="1"/>
      <c r="L157" s="1"/>
      <c r="M157" s="1"/>
      <c r="N157" s="1"/>
    </row>
    <row r="158" spans="1:14" ht="15.75" customHeight="1">
      <c r="A158" s="53"/>
      <c r="K158" s="1"/>
      <c r="L158" s="1"/>
      <c r="M158" s="1"/>
      <c r="N158" s="1"/>
    </row>
    <row r="159" spans="1:14" ht="15.75" customHeight="1">
      <c r="A159" s="53"/>
      <c r="K159" s="1"/>
      <c r="L159" s="1"/>
      <c r="M159" s="1"/>
      <c r="N159" s="1"/>
    </row>
    <row r="160" spans="1:14" ht="15.75" customHeight="1">
      <c r="A160" s="53"/>
      <c r="K160" s="1"/>
      <c r="L160" s="1"/>
      <c r="M160" s="1"/>
      <c r="N160" s="1"/>
    </row>
    <row r="161" spans="1:14" ht="15.75" customHeight="1">
      <c r="A161" s="53"/>
      <c r="K161" s="1"/>
      <c r="L161" s="1"/>
      <c r="M161" s="1"/>
      <c r="N161" s="1"/>
    </row>
    <row r="162" spans="1:14" ht="15.75" customHeight="1">
      <c r="A162" s="53"/>
      <c r="K162" s="1"/>
      <c r="L162" s="1"/>
      <c r="M162" s="1"/>
      <c r="N162" s="1"/>
    </row>
    <row r="163" spans="1:14" ht="15.75" customHeight="1">
      <c r="A163" s="53"/>
      <c r="K163" s="1"/>
      <c r="L163" s="1"/>
      <c r="M163" s="1"/>
      <c r="N163" s="1"/>
    </row>
    <row r="164" spans="1:14" ht="15.75" customHeight="1">
      <c r="A164" s="53"/>
      <c r="K164" s="1"/>
      <c r="L164" s="1"/>
      <c r="M164" s="1"/>
      <c r="N164" s="1"/>
    </row>
    <row r="165" spans="1:14" ht="15.75" customHeight="1">
      <c r="A165" s="53"/>
      <c r="K165" s="1"/>
      <c r="L165" s="1"/>
      <c r="M165" s="1"/>
      <c r="N165" s="1"/>
    </row>
    <row r="166" spans="1:14" ht="15.75" customHeight="1">
      <c r="A166" s="53"/>
      <c r="K166" s="1"/>
      <c r="L166" s="1"/>
      <c r="M166" s="1"/>
      <c r="N166" s="1"/>
    </row>
    <row r="167" spans="1:14" ht="15.75" customHeight="1">
      <c r="A167" s="53"/>
      <c r="K167" s="1"/>
      <c r="L167" s="1"/>
      <c r="M167" s="1"/>
      <c r="N167" s="1"/>
    </row>
    <row r="168" spans="1:14" ht="15.75" customHeight="1">
      <c r="A168" s="53"/>
      <c r="K168" s="1"/>
      <c r="L168" s="1"/>
      <c r="M168" s="1"/>
      <c r="N168" s="1"/>
    </row>
    <row r="169" spans="1:14" ht="15.75" customHeight="1">
      <c r="A169" s="53"/>
      <c r="K169" s="1"/>
      <c r="L169" s="1"/>
      <c r="M169" s="1"/>
      <c r="N169" s="1"/>
    </row>
    <row r="170" spans="1:14" ht="15.75" customHeight="1">
      <c r="A170" s="53"/>
      <c r="K170" s="1"/>
      <c r="L170" s="1"/>
      <c r="M170" s="1"/>
      <c r="N170" s="1"/>
    </row>
    <row r="171" spans="1:14" ht="15.75" customHeight="1">
      <c r="A171" s="53"/>
      <c r="K171" s="1"/>
      <c r="L171" s="1"/>
      <c r="M171" s="1"/>
      <c r="N171" s="1"/>
    </row>
    <row r="172" spans="1:14" ht="15.75" customHeight="1">
      <c r="A172" s="53"/>
      <c r="K172" s="1"/>
      <c r="L172" s="1"/>
      <c r="M172" s="1"/>
      <c r="N172" s="1"/>
    </row>
    <row r="173" spans="1:14" ht="15.75" customHeight="1">
      <c r="A173" s="53"/>
      <c r="K173" s="1"/>
      <c r="L173" s="1"/>
      <c r="M173" s="1"/>
      <c r="N173" s="1"/>
    </row>
    <row r="174" spans="1:14" ht="15.75" customHeight="1">
      <c r="A174" s="53"/>
      <c r="K174" s="1"/>
      <c r="L174" s="1"/>
      <c r="M174" s="1"/>
      <c r="N174" s="1"/>
    </row>
    <row r="175" spans="1:14" ht="15.75" customHeight="1">
      <c r="A175" s="53"/>
      <c r="K175" s="1"/>
      <c r="L175" s="1"/>
      <c r="M175" s="1"/>
      <c r="N175" s="1"/>
    </row>
    <row r="176" spans="1:14" ht="15.75" customHeight="1">
      <c r="A176" s="53"/>
      <c r="K176" s="1"/>
      <c r="L176" s="1"/>
      <c r="M176" s="1"/>
      <c r="N176" s="1"/>
    </row>
    <row r="177" spans="1:14" ht="15.75" customHeight="1">
      <c r="A177" s="53"/>
      <c r="K177" s="1"/>
      <c r="L177" s="1"/>
      <c r="M177" s="1"/>
      <c r="N177" s="1"/>
    </row>
    <row r="178" spans="1:14" ht="15.75" customHeight="1">
      <c r="A178" s="53"/>
      <c r="K178" s="1"/>
      <c r="L178" s="1"/>
      <c r="M178" s="1"/>
      <c r="N178" s="1"/>
    </row>
    <row r="179" spans="1:14" ht="15.75" customHeight="1">
      <c r="A179" s="53"/>
      <c r="K179" s="1"/>
      <c r="L179" s="1"/>
      <c r="M179" s="1"/>
      <c r="N179" s="1"/>
    </row>
    <row r="180" spans="1:14" ht="15.75" customHeight="1">
      <c r="A180" s="53"/>
      <c r="K180" s="1"/>
      <c r="L180" s="1"/>
      <c r="M180" s="1"/>
      <c r="N180" s="1"/>
    </row>
    <row r="181" spans="1:14" ht="15.75" customHeight="1">
      <c r="A181" s="53"/>
      <c r="K181" s="1"/>
      <c r="L181" s="1"/>
      <c r="M181" s="1"/>
      <c r="N181" s="1"/>
    </row>
    <row r="182" spans="1:14" ht="15.75" customHeight="1">
      <c r="A182" s="53"/>
      <c r="K182" s="1"/>
      <c r="L182" s="1"/>
      <c r="M182" s="1"/>
      <c r="N182" s="1"/>
    </row>
    <row r="183" spans="1:14" ht="15.75" customHeight="1">
      <c r="A183" s="53"/>
      <c r="K183" s="1"/>
      <c r="L183" s="1"/>
      <c r="M183" s="1"/>
      <c r="N183" s="1"/>
    </row>
    <row r="184" spans="1:14" ht="15.75" customHeight="1">
      <c r="A184" s="53"/>
      <c r="K184" s="1"/>
      <c r="L184" s="1"/>
      <c r="M184" s="1"/>
      <c r="N184" s="1"/>
    </row>
    <row r="185" spans="1:14" ht="15.75" customHeight="1">
      <c r="A185" s="53"/>
      <c r="K185" s="1"/>
      <c r="L185" s="1"/>
      <c r="M185" s="1"/>
      <c r="N185" s="1"/>
    </row>
    <row r="186" spans="1:14" ht="15.75" customHeight="1">
      <c r="A186" s="53"/>
      <c r="K186" s="1"/>
      <c r="L186" s="1"/>
      <c r="M186" s="1"/>
      <c r="N186" s="1"/>
    </row>
    <row r="187" spans="1:14" ht="15.75" customHeight="1">
      <c r="A187" s="53"/>
      <c r="K187" s="1"/>
      <c r="L187" s="1"/>
      <c r="M187" s="1"/>
      <c r="N187" s="1"/>
    </row>
    <row r="188" spans="1:14" ht="15.75" customHeight="1">
      <c r="A188" s="53"/>
      <c r="K188" s="1"/>
      <c r="L188" s="1"/>
      <c r="M188" s="1"/>
      <c r="N188" s="1"/>
    </row>
    <row r="189" spans="1:14" ht="15.75" customHeight="1">
      <c r="A189" s="53"/>
      <c r="K189" s="1"/>
      <c r="L189" s="1"/>
      <c r="M189" s="1"/>
      <c r="N189" s="1"/>
    </row>
    <row r="190" spans="1:14" ht="15.75" customHeight="1">
      <c r="A190" s="53"/>
      <c r="K190" s="1"/>
      <c r="L190" s="1"/>
      <c r="M190" s="1"/>
      <c r="N190" s="1"/>
    </row>
    <row r="191" spans="1:14" ht="15.75" customHeight="1">
      <c r="A191" s="53"/>
      <c r="K191" s="1"/>
      <c r="L191" s="1"/>
      <c r="M191" s="1"/>
      <c r="N191" s="1"/>
    </row>
    <row r="192" spans="1:14" ht="15.75" customHeight="1">
      <c r="A192" s="53"/>
      <c r="K192" s="1"/>
      <c r="L192" s="1"/>
      <c r="M192" s="1"/>
      <c r="N192" s="1"/>
    </row>
    <row r="193" spans="1:14" ht="15.75" customHeight="1">
      <c r="A193" s="53"/>
      <c r="K193" s="1"/>
      <c r="L193" s="1"/>
      <c r="M193" s="1"/>
      <c r="N193" s="1"/>
    </row>
    <row r="194" spans="1:14" ht="15.75" customHeight="1">
      <c r="A194" s="53"/>
      <c r="K194" s="1"/>
      <c r="L194" s="1"/>
      <c r="M194" s="1"/>
      <c r="N194" s="1"/>
    </row>
    <row r="195" spans="1:14" ht="15.75" customHeight="1">
      <c r="A195" s="53"/>
      <c r="K195" s="1"/>
      <c r="L195" s="1"/>
      <c r="M195" s="1"/>
      <c r="N195" s="1"/>
    </row>
    <row r="196" spans="1:14" ht="15.75" customHeight="1">
      <c r="A196" s="53"/>
      <c r="K196" s="1"/>
      <c r="L196" s="1"/>
      <c r="M196" s="1"/>
      <c r="N196" s="1"/>
    </row>
    <row r="197" spans="1:14" ht="15.75" customHeight="1">
      <c r="A197" s="53"/>
      <c r="K197" s="1"/>
      <c r="L197" s="1"/>
      <c r="M197" s="1"/>
      <c r="N197" s="1"/>
    </row>
    <row r="198" spans="1:14" ht="15.75" customHeight="1">
      <c r="A198" s="53"/>
      <c r="K198" s="1"/>
      <c r="L198" s="1"/>
      <c r="M198" s="1"/>
      <c r="N198" s="1"/>
    </row>
    <row r="199" spans="1:14" ht="15.75" customHeight="1">
      <c r="A199" s="53"/>
      <c r="K199" s="1"/>
      <c r="L199" s="1"/>
      <c r="M199" s="1"/>
      <c r="N199" s="1"/>
    </row>
    <row r="200" spans="1:14" ht="15.75" customHeight="1">
      <c r="A200" s="53"/>
      <c r="K200" s="1"/>
      <c r="L200" s="1"/>
      <c r="M200" s="1"/>
      <c r="N200" s="1"/>
    </row>
    <row r="201" spans="1:14" ht="15.75" customHeight="1">
      <c r="A201" s="53"/>
      <c r="K201" s="1"/>
      <c r="L201" s="1"/>
      <c r="M201" s="1"/>
      <c r="N201" s="1"/>
    </row>
    <row r="202" spans="1:14" ht="15.75" customHeight="1">
      <c r="A202" s="53"/>
      <c r="K202" s="1"/>
      <c r="L202" s="1"/>
      <c r="M202" s="1"/>
      <c r="N202" s="1"/>
    </row>
    <row r="203" spans="1:14" ht="15.75" customHeight="1">
      <c r="A203" s="53"/>
      <c r="K203" s="1"/>
      <c r="L203" s="1"/>
      <c r="M203" s="1"/>
      <c r="N203" s="1"/>
    </row>
    <row r="204" spans="1:14" ht="15.75" customHeight="1">
      <c r="A204" s="53"/>
      <c r="K204" s="1"/>
      <c r="L204" s="1"/>
      <c r="M204" s="1"/>
      <c r="N204" s="1"/>
    </row>
    <row r="205" spans="1:14" ht="15.75" customHeight="1">
      <c r="A205" s="53"/>
      <c r="K205" s="1"/>
      <c r="L205" s="1"/>
      <c r="M205" s="1"/>
      <c r="N205" s="1"/>
    </row>
    <row r="206" spans="1:14" ht="15.75" customHeight="1">
      <c r="A206" s="53"/>
      <c r="K206" s="1"/>
      <c r="L206" s="1"/>
      <c r="M206" s="1"/>
      <c r="N206" s="1"/>
    </row>
    <row r="207" spans="1:14" ht="15.75" customHeight="1">
      <c r="A207" s="53"/>
      <c r="K207" s="1"/>
      <c r="L207" s="1"/>
      <c r="M207" s="1"/>
      <c r="N207" s="1"/>
    </row>
    <row r="208" spans="1:14" ht="15.75" customHeight="1">
      <c r="A208" s="53"/>
      <c r="K208" s="1"/>
      <c r="L208" s="1"/>
      <c r="M208" s="1"/>
      <c r="N208" s="1"/>
    </row>
    <row r="209" spans="1:14" ht="15.75" customHeight="1">
      <c r="A209" s="53"/>
      <c r="K209" s="1"/>
      <c r="L209" s="1"/>
      <c r="M209" s="1"/>
      <c r="N209" s="1"/>
    </row>
    <row r="210" spans="1:14" ht="15.75" customHeight="1">
      <c r="A210" s="53"/>
      <c r="K210" s="1"/>
      <c r="L210" s="1"/>
      <c r="M210" s="1"/>
      <c r="N210" s="1"/>
    </row>
    <row r="211" spans="1:14" ht="15.75" customHeight="1">
      <c r="A211" s="53"/>
      <c r="K211" s="1"/>
      <c r="L211" s="1"/>
      <c r="M211" s="1"/>
      <c r="N211" s="1"/>
    </row>
    <row r="212" spans="1:14" ht="15.75" customHeight="1">
      <c r="A212" s="53"/>
      <c r="K212" s="1"/>
      <c r="L212" s="1"/>
      <c r="M212" s="1"/>
      <c r="N212" s="1"/>
    </row>
    <row r="213" spans="1:14" ht="15.75" customHeight="1">
      <c r="A213" s="53"/>
      <c r="K213" s="1"/>
      <c r="L213" s="1"/>
      <c r="M213" s="1"/>
      <c r="N213" s="1"/>
    </row>
    <row r="214" spans="1:14" ht="15.75" customHeight="1">
      <c r="A214" s="53"/>
      <c r="K214" s="1"/>
      <c r="L214" s="1"/>
      <c r="M214" s="1"/>
      <c r="N214" s="1"/>
    </row>
    <row r="215" spans="1:14" ht="15.75" customHeight="1">
      <c r="A215" s="53"/>
      <c r="K215" s="1"/>
      <c r="L215" s="1"/>
      <c r="M215" s="1"/>
      <c r="N215" s="1"/>
    </row>
    <row r="216" spans="1:14" ht="15.75" customHeight="1">
      <c r="A216" s="53"/>
      <c r="K216" s="1"/>
      <c r="L216" s="1"/>
      <c r="M216" s="1"/>
      <c r="N216" s="1"/>
    </row>
    <row r="217" spans="1:14" ht="15.75" customHeight="1">
      <c r="A217" s="53"/>
      <c r="K217" s="1"/>
      <c r="L217" s="1"/>
      <c r="M217" s="1"/>
      <c r="N217" s="1"/>
    </row>
    <row r="218" spans="1:14" ht="15.75" customHeight="1">
      <c r="A218" s="53"/>
      <c r="K218" s="1"/>
      <c r="L218" s="1"/>
      <c r="M218" s="1"/>
      <c r="N218" s="1"/>
    </row>
    <row r="219" spans="1:14" ht="15.75" customHeight="1">
      <c r="A219" s="53"/>
      <c r="K219" s="1"/>
      <c r="L219" s="1"/>
      <c r="M219" s="1"/>
      <c r="N219" s="1"/>
    </row>
    <row r="220" spans="1:14" ht="15.75" customHeight="1">
      <c r="A220" s="53"/>
      <c r="K220" s="1"/>
      <c r="L220" s="1"/>
      <c r="M220" s="1"/>
      <c r="N220" s="1"/>
    </row>
    <row r="221" spans="1:14" ht="15.75" customHeight="1">
      <c r="A221" s="53"/>
      <c r="K221" s="1"/>
      <c r="L221" s="1"/>
      <c r="M221" s="1"/>
      <c r="N221" s="1"/>
    </row>
    <row r="222" spans="1:14" ht="15.75" customHeight="1">
      <c r="A222" s="53"/>
      <c r="K222" s="1"/>
      <c r="L222" s="1"/>
      <c r="M222" s="1"/>
      <c r="N222" s="1"/>
    </row>
    <row r="223" spans="1:14" ht="15.75" customHeight="1">
      <c r="A223" s="53"/>
      <c r="K223" s="1"/>
      <c r="L223" s="1"/>
      <c r="M223" s="1"/>
      <c r="N223" s="1"/>
    </row>
    <row r="224" spans="1:14" ht="15.75" customHeight="1">
      <c r="A224" s="53"/>
      <c r="K224" s="1"/>
      <c r="L224" s="1"/>
      <c r="M224" s="1"/>
      <c r="N224" s="1"/>
    </row>
    <row r="225" spans="1:14" ht="15.75" customHeight="1">
      <c r="A225" s="53"/>
      <c r="K225" s="1"/>
      <c r="L225" s="1"/>
      <c r="M225" s="1"/>
      <c r="N225" s="1"/>
    </row>
    <row r="226" spans="1:14" ht="15.75" customHeight="1">
      <c r="A226" s="53"/>
      <c r="K226" s="1"/>
      <c r="L226" s="1"/>
      <c r="M226" s="1"/>
      <c r="N226" s="1"/>
    </row>
    <row r="227" spans="1:14" ht="15.75" customHeight="1">
      <c r="A227" s="53"/>
      <c r="K227" s="1"/>
      <c r="L227" s="1"/>
      <c r="M227" s="1"/>
      <c r="N227" s="1"/>
    </row>
    <row r="228" spans="1:14" ht="15.75" customHeight="1">
      <c r="A228" s="53"/>
      <c r="K228" s="1"/>
      <c r="L228" s="1"/>
      <c r="M228" s="1"/>
      <c r="N228" s="1"/>
    </row>
    <row r="229" spans="1:14" ht="15.75" customHeight="1">
      <c r="A229" s="53"/>
      <c r="K229" s="1"/>
      <c r="L229" s="1"/>
      <c r="M229" s="1"/>
      <c r="N229" s="1"/>
    </row>
    <row r="230" spans="1:14" ht="15.75" customHeight="1">
      <c r="A230" s="53"/>
      <c r="K230" s="1"/>
      <c r="L230" s="1"/>
      <c r="M230" s="1"/>
      <c r="N230" s="1"/>
    </row>
    <row r="231" spans="1:14" ht="15.75" customHeight="1">
      <c r="A231" s="53"/>
      <c r="K231" s="1"/>
      <c r="L231" s="1"/>
      <c r="M231" s="1"/>
      <c r="N231" s="1"/>
    </row>
    <row r="232" spans="1:14" ht="15.75" customHeight="1">
      <c r="A232" s="53"/>
      <c r="K232" s="1"/>
      <c r="L232" s="1"/>
      <c r="M232" s="1"/>
      <c r="N232" s="1"/>
    </row>
    <row r="233" spans="1:14" ht="15.75" customHeight="1">
      <c r="A233" s="53"/>
      <c r="K233" s="1"/>
      <c r="L233" s="1"/>
      <c r="M233" s="1"/>
      <c r="N233" s="1"/>
    </row>
    <row r="234" spans="1:14" ht="15.75" customHeight="1">
      <c r="A234" s="53"/>
      <c r="K234" s="1"/>
      <c r="L234" s="1"/>
      <c r="M234" s="1"/>
      <c r="N234" s="1"/>
    </row>
    <row r="235" spans="1:14" ht="15.75" customHeight="1">
      <c r="A235" s="53"/>
      <c r="K235" s="1"/>
      <c r="L235" s="1"/>
      <c r="M235" s="1"/>
      <c r="N235" s="1"/>
    </row>
    <row r="236" spans="1:14" ht="15.75" customHeight="1">
      <c r="A236" s="53"/>
      <c r="K236" s="1"/>
      <c r="L236" s="1"/>
      <c r="M236" s="1"/>
      <c r="N236" s="1"/>
    </row>
    <row r="237" spans="1:14" ht="15.75" customHeight="1">
      <c r="A237" s="53"/>
      <c r="K237" s="1"/>
      <c r="L237" s="1"/>
      <c r="M237" s="1"/>
      <c r="N237" s="1"/>
    </row>
    <row r="238" spans="1:14" ht="15.75" customHeight="1">
      <c r="A238" s="53"/>
      <c r="K238" s="1"/>
      <c r="L238" s="1"/>
      <c r="M238" s="1"/>
      <c r="N238" s="1"/>
    </row>
    <row r="239" spans="1:14" ht="15.75" customHeight="1">
      <c r="A239" s="53"/>
      <c r="K239" s="1"/>
      <c r="L239" s="1"/>
      <c r="M239" s="1"/>
      <c r="N239" s="1"/>
    </row>
    <row r="240" spans="1:14" ht="15.75" customHeight="1">
      <c r="A240" s="53"/>
      <c r="K240" s="1"/>
      <c r="L240" s="1"/>
      <c r="M240" s="1"/>
      <c r="N240" s="1"/>
    </row>
    <row r="241" spans="1:14" ht="15.75" customHeight="1">
      <c r="A241" s="53"/>
      <c r="K241" s="1"/>
      <c r="L241" s="1"/>
      <c r="M241" s="1"/>
      <c r="N241" s="1"/>
    </row>
    <row r="242" spans="1:14" ht="15.75" customHeight="1">
      <c r="A242" s="53"/>
      <c r="K242" s="1"/>
      <c r="L242" s="1"/>
      <c r="M242" s="1"/>
      <c r="N242" s="1"/>
    </row>
    <row r="243" spans="1:14" ht="15.75" customHeight="1">
      <c r="A243" s="53"/>
      <c r="K243" s="1"/>
      <c r="L243" s="1"/>
      <c r="M243" s="1"/>
      <c r="N243" s="1"/>
    </row>
    <row r="244" spans="1:14" ht="15.75" customHeight="1">
      <c r="A244" s="53"/>
      <c r="K244" s="1"/>
      <c r="L244" s="1"/>
      <c r="M244" s="1"/>
      <c r="N244" s="1"/>
    </row>
    <row r="245" spans="1:14" ht="15.75" customHeight="1">
      <c r="A245" s="53"/>
      <c r="K245" s="1"/>
      <c r="L245" s="1"/>
      <c r="M245" s="1"/>
      <c r="N245" s="1"/>
    </row>
    <row r="246" spans="1:14" ht="15.75" customHeight="1">
      <c r="A246" s="53"/>
      <c r="K246" s="1"/>
      <c r="L246" s="1"/>
      <c r="M246" s="1"/>
      <c r="N246" s="1"/>
    </row>
    <row r="247" spans="1:14" ht="15.75" customHeight="1">
      <c r="A247" s="53"/>
      <c r="K247" s="1"/>
      <c r="L247" s="1"/>
      <c r="M247" s="1"/>
      <c r="N247" s="1"/>
    </row>
    <row r="248" spans="1:14" ht="15.75" customHeight="1">
      <c r="A248" s="53"/>
      <c r="K248" s="1"/>
      <c r="L248" s="1"/>
      <c r="M248" s="1"/>
      <c r="N248" s="1"/>
    </row>
    <row r="249" spans="1:14" ht="15.75" customHeight="1">
      <c r="A249" s="53"/>
      <c r="K249" s="1"/>
      <c r="L249" s="1"/>
      <c r="M249" s="1"/>
      <c r="N249" s="1"/>
    </row>
    <row r="250" spans="1:14" ht="15.75" customHeight="1">
      <c r="A250" s="53"/>
      <c r="K250" s="1"/>
      <c r="L250" s="1"/>
      <c r="M250" s="1"/>
      <c r="N250" s="1"/>
    </row>
    <row r="251" spans="1:14" ht="15.75" customHeight="1">
      <c r="A251" s="53"/>
      <c r="K251" s="1"/>
      <c r="L251" s="1"/>
      <c r="M251" s="1"/>
      <c r="N251" s="1"/>
    </row>
    <row r="252" spans="1:14" ht="15.75" customHeight="1">
      <c r="A252" s="53"/>
      <c r="K252" s="1"/>
      <c r="L252" s="1"/>
      <c r="M252" s="1"/>
      <c r="N252" s="1"/>
    </row>
    <row r="253" spans="1:14" ht="15.75" customHeight="1">
      <c r="A253" s="53"/>
      <c r="K253" s="1"/>
      <c r="L253" s="1"/>
      <c r="M253" s="1"/>
      <c r="N253" s="1"/>
    </row>
    <row r="254" spans="1:14" ht="15.75" customHeight="1">
      <c r="A254" s="53"/>
      <c r="K254" s="1"/>
      <c r="L254" s="1"/>
      <c r="M254" s="1"/>
      <c r="N254" s="1"/>
    </row>
    <row r="255" spans="1:14" ht="15.75" customHeight="1">
      <c r="A255" s="53"/>
      <c r="K255" s="1"/>
      <c r="L255" s="1"/>
      <c r="M255" s="1"/>
      <c r="N255" s="1"/>
    </row>
    <row r="256" spans="1:14" ht="15.75" customHeight="1">
      <c r="A256" s="53"/>
      <c r="K256" s="1"/>
      <c r="L256" s="1"/>
      <c r="M256" s="1"/>
      <c r="N256" s="1"/>
    </row>
    <row r="257" spans="1:14" ht="15.75" customHeight="1">
      <c r="A257" s="53"/>
      <c r="K257" s="1"/>
      <c r="L257" s="1"/>
      <c r="M257" s="1"/>
      <c r="N257" s="1"/>
    </row>
    <row r="258" spans="1:14" ht="15.75" customHeight="1">
      <c r="A258" s="53"/>
      <c r="K258" s="1"/>
      <c r="L258" s="1"/>
      <c r="M258" s="1"/>
      <c r="N258" s="1"/>
    </row>
    <row r="259" spans="1:14" ht="15.75" customHeight="1">
      <c r="A259" s="53"/>
      <c r="K259" s="1"/>
      <c r="L259" s="1"/>
      <c r="M259" s="1"/>
      <c r="N259" s="1"/>
    </row>
    <row r="260" spans="1:14" ht="15.75" customHeight="1">
      <c r="A260" s="53"/>
      <c r="K260" s="1"/>
      <c r="L260" s="1"/>
      <c r="M260" s="1"/>
      <c r="N260" s="1"/>
    </row>
    <row r="261" spans="1:14" ht="15.75" customHeight="1">
      <c r="A261" s="53"/>
      <c r="K261" s="1"/>
      <c r="L261" s="1"/>
      <c r="M261" s="1"/>
      <c r="N261" s="1"/>
    </row>
    <row r="262" spans="1:14" ht="15.75" customHeight="1">
      <c r="A262" s="53"/>
      <c r="K262" s="1"/>
      <c r="L262" s="1"/>
      <c r="M262" s="1"/>
      <c r="N262" s="1"/>
    </row>
    <row r="263" spans="1:14" ht="15.75" customHeight="1">
      <c r="A263" s="53"/>
      <c r="K263" s="1"/>
      <c r="L263" s="1"/>
      <c r="M263" s="1"/>
      <c r="N263" s="1"/>
    </row>
    <row r="264" spans="1:14" ht="15.75" customHeight="1">
      <c r="A264" s="53"/>
      <c r="K264" s="1"/>
      <c r="L264" s="1"/>
      <c r="M264" s="1"/>
      <c r="N264" s="1"/>
    </row>
    <row r="265" spans="1:14" ht="15.75" customHeight="1">
      <c r="A265" s="53"/>
      <c r="K265" s="1"/>
      <c r="L265" s="1"/>
      <c r="M265" s="1"/>
      <c r="N265" s="1"/>
    </row>
    <row r="266" spans="1:14" ht="15.75" customHeight="1">
      <c r="A266" s="53"/>
      <c r="K266" s="1"/>
      <c r="L266" s="1"/>
      <c r="M266" s="1"/>
      <c r="N266" s="1"/>
    </row>
    <row r="267" spans="1:14" ht="15.75" customHeight="1">
      <c r="A267" s="53"/>
      <c r="K267" s="1"/>
      <c r="L267" s="1"/>
      <c r="M267" s="1"/>
      <c r="N267" s="1"/>
    </row>
    <row r="268" spans="1:14" ht="15.75" customHeight="1">
      <c r="A268" s="53"/>
      <c r="K268" s="1"/>
      <c r="L268" s="1"/>
      <c r="M268" s="1"/>
      <c r="N268" s="1"/>
    </row>
    <row r="269" spans="1:14" ht="15.75" customHeight="1">
      <c r="A269" s="53"/>
      <c r="K269" s="1"/>
      <c r="L269" s="1"/>
      <c r="M269" s="1"/>
      <c r="N269" s="1"/>
    </row>
    <row r="270" spans="1:14" ht="15.75" customHeight="1">
      <c r="A270" s="53"/>
      <c r="K270" s="1"/>
      <c r="L270" s="1"/>
      <c r="M270" s="1"/>
      <c r="N270" s="1"/>
    </row>
    <row r="271" spans="1:14" ht="15.75" customHeight="1">
      <c r="A271" s="53"/>
      <c r="K271" s="1"/>
      <c r="L271" s="1"/>
      <c r="M271" s="1"/>
      <c r="N271" s="1"/>
    </row>
    <row r="272" spans="1:14" ht="15.75" customHeight="1">
      <c r="A272" s="53"/>
      <c r="K272" s="1"/>
      <c r="L272" s="1"/>
      <c r="M272" s="1"/>
      <c r="N272" s="1"/>
    </row>
    <row r="273" spans="1:14" ht="15.75" customHeight="1">
      <c r="A273" s="53"/>
      <c r="K273" s="1"/>
      <c r="L273" s="1"/>
      <c r="M273" s="1"/>
      <c r="N273" s="1"/>
    </row>
    <row r="274" spans="1:14" ht="15.75" customHeight="1">
      <c r="A274" s="53"/>
      <c r="K274" s="1"/>
      <c r="L274" s="1"/>
      <c r="M274" s="1"/>
      <c r="N274" s="1"/>
    </row>
    <row r="275" spans="1:14" ht="15.75" customHeight="1">
      <c r="A275" s="53"/>
      <c r="K275" s="1"/>
      <c r="L275" s="1"/>
      <c r="M275" s="1"/>
      <c r="N275" s="1"/>
    </row>
    <row r="276" spans="1:14" ht="15.75" customHeight="1">
      <c r="A276" s="53"/>
      <c r="K276" s="1"/>
      <c r="L276" s="1"/>
      <c r="M276" s="1"/>
      <c r="N276" s="1"/>
    </row>
    <row r="277" spans="1:14" ht="15.75" customHeight="1">
      <c r="A277" s="53"/>
      <c r="K277" s="1"/>
      <c r="L277" s="1"/>
      <c r="M277" s="1"/>
      <c r="N277" s="1"/>
    </row>
    <row r="278" spans="1:14" ht="15.75" customHeight="1">
      <c r="A278" s="53"/>
      <c r="K278" s="1"/>
      <c r="L278" s="1"/>
      <c r="M278" s="1"/>
      <c r="N278" s="1"/>
    </row>
    <row r="279" spans="1:14" ht="15.75" customHeight="1">
      <c r="A279" s="53"/>
      <c r="K279" s="1"/>
      <c r="L279" s="1"/>
      <c r="M279" s="1"/>
      <c r="N279" s="1"/>
    </row>
    <row r="280" spans="1:14" ht="15.75" customHeight="1">
      <c r="A280" s="53"/>
      <c r="K280" s="1"/>
      <c r="L280" s="1"/>
      <c r="M280" s="1"/>
      <c r="N280" s="1"/>
    </row>
    <row r="281" spans="1:14" ht="15.75" customHeight="1">
      <c r="A281" s="53"/>
      <c r="K281" s="1"/>
      <c r="L281" s="1"/>
      <c r="M281" s="1"/>
      <c r="N281" s="1"/>
    </row>
    <row r="282" spans="1:14" ht="15.75" customHeight="1">
      <c r="A282" s="53"/>
      <c r="K282" s="1"/>
      <c r="L282" s="1"/>
      <c r="M282" s="1"/>
      <c r="N282" s="1"/>
    </row>
    <row r="283" spans="1:14" ht="15.75" customHeight="1">
      <c r="A283" s="53"/>
      <c r="K283" s="1"/>
      <c r="L283" s="1"/>
      <c r="M283" s="1"/>
      <c r="N283" s="1"/>
    </row>
    <row r="284" spans="1:14" ht="15.75" customHeight="1">
      <c r="A284" s="53"/>
      <c r="K284" s="1"/>
      <c r="L284" s="1"/>
      <c r="M284" s="1"/>
      <c r="N284" s="1"/>
    </row>
    <row r="285" spans="1:14" ht="15.75" customHeight="1">
      <c r="A285" s="53"/>
      <c r="K285" s="1"/>
      <c r="L285" s="1"/>
      <c r="M285" s="1"/>
      <c r="N285" s="1"/>
    </row>
    <row r="286" spans="1:14" ht="15.75" customHeight="1">
      <c r="A286" s="53"/>
      <c r="K286" s="1"/>
      <c r="L286" s="1"/>
      <c r="M286" s="1"/>
      <c r="N286" s="1"/>
    </row>
    <row r="287" spans="1:14" ht="15.75" customHeight="1">
      <c r="A287" s="53"/>
      <c r="K287" s="1"/>
      <c r="L287" s="1"/>
      <c r="M287" s="1"/>
      <c r="N287" s="1"/>
    </row>
    <row r="288" spans="1:14" ht="15.75" customHeight="1">
      <c r="A288" s="53"/>
      <c r="K288" s="1"/>
      <c r="L288" s="1"/>
      <c r="M288" s="1"/>
      <c r="N288" s="1"/>
    </row>
    <row r="289" spans="1:14" ht="15.75" customHeight="1">
      <c r="A289" s="53"/>
      <c r="K289" s="1"/>
      <c r="L289" s="1"/>
      <c r="M289" s="1"/>
      <c r="N289" s="1"/>
    </row>
    <row r="290" spans="1:14" ht="15.75" customHeight="1">
      <c r="A290" s="53"/>
      <c r="K290" s="1"/>
      <c r="L290" s="1"/>
      <c r="M290" s="1"/>
      <c r="N290" s="1"/>
    </row>
    <row r="291" spans="1:14" ht="15.75" customHeight="1">
      <c r="A291" s="53"/>
      <c r="K291" s="1"/>
      <c r="L291" s="1"/>
      <c r="M291" s="1"/>
      <c r="N291" s="1"/>
    </row>
    <row r="292" spans="1:14" ht="15.75" customHeight="1">
      <c r="A292" s="53"/>
      <c r="K292" s="1"/>
      <c r="L292" s="1"/>
      <c r="M292" s="1"/>
      <c r="N292" s="1"/>
    </row>
    <row r="293" spans="1:14" ht="15.75" customHeight="1">
      <c r="A293" s="53"/>
      <c r="K293" s="1"/>
      <c r="L293" s="1"/>
      <c r="M293" s="1"/>
      <c r="N293" s="1"/>
    </row>
    <row r="294" spans="1:14" ht="15.75" customHeight="1">
      <c r="A294" s="53"/>
      <c r="K294" s="1"/>
      <c r="L294" s="1"/>
      <c r="M294" s="1"/>
      <c r="N294" s="1"/>
    </row>
    <row r="295" spans="1:14" ht="15.75" customHeight="1">
      <c r="A295" s="53"/>
      <c r="K295" s="1"/>
      <c r="L295" s="1"/>
      <c r="M295" s="1"/>
      <c r="N295" s="1"/>
    </row>
    <row r="296" spans="1:14" ht="15.75" customHeight="1">
      <c r="A296" s="53"/>
      <c r="K296" s="1"/>
      <c r="L296" s="1"/>
      <c r="M296" s="1"/>
      <c r="N296" s="1"/>
    </row>
    <row r="297" spans="1:14" ht="15.75" customHeight="1">
      <c r="A297" s="53"/>
      <c r="K297" s="1"/>
      <c r="L297" s="1"/>
      <c r="M297" s="1"/>
      <c r="N297" s="1"/>
    </row>
    <row r="298" spans="1:14" ht="15.75" customHeight="1">
      <c r="A298" s="53"/>
      <c r="K298" s="1"/>
      <c r="L298" s="1"/>
      <c r="M298" s="1"/>
      <c r="N298" s="1"/>
    </row>
    <row r="299" spans="1:14" ht="15.75" customHeight="1">
      <c r="A299" s="53"/>
      <c r="K299" s="1"/>
      <c r="L299" s="1"/>
      <c r="M299" s="1"/>
      <c r="N299" s="1"/>
    </row>
    <row r="300" spans="1:14" ht="15.75" customHeight="1">
      <c r="A300" s="53"/>
      <c r="K300" s="1"/>
      <c r="L300" s="1"/>
      <c r="M300" s="1"/>
      <c r="N300" s="1"/>
    </row>
    <row r="301" spans="1:14" ht="15.75" customHeight="1">
      <c r="A301" s="53"/>
      <c r="K301" s="1"/>
      <c r="L301" s="1"/>
      <c r="M301" s="1"/>
      <c r="N301" s="1"/>
    </row>
    <row r="302" spans="1:14" ht="15.75" customHeight="1">
      <c r="A302" s="53"/>
      <c r="K302" s="1"/>
      <c r="L302" s="1"/>
      <c r="M302" s="1"/>
      <c r="N302" s="1"/>
    </row>
    <row r="303" spans="1:14" ht="15.75" customHeight="1">
      <c r="A303" s="53"/>
      <c r="K303" s="1"/>
      <c r="L303" s="1"/>
      <c r="M303" s="1"/>
      <c r="N303" s="1"/>
    </row>
    <row r="304" spans="1:14" ht="15.75" customHeight="1">
      <c r="A304" s="53"/>
      <c r="K304" s="1"/>
      <c r="L304" s="1"/>
      <c r="M304" s="1"/>
      <c r="N304" s="1"/>
    </row>
    <row r="305" spans="1:14" ht="15.75" customHeight="1">
      <c r="A305" s="53"/>
      <c r="K305" s="1"/>
      <c r="L305" s="1"/>
      <c r="M305" s="1"/>
      <c r="N305" s="1"/>
    </row>
    <row r="306" spans="1:14" ht="15.75" customHeight="1">
      <c r="A306" s="53"/>
      <c r="K306" s="1"/>
      <c r="L306" s="1"/>
      <c r="M306" s="1"/>
      <c r="N306" s="1"/>
    </row>
    <row r="307" spans="1:14" ht="15.75" customHeight="1">
      <c r="A307" s="53"/>
      <c r="K307" s="1"/>
      <c r="L307" s="1"/>
      <c r="M307" s="1"/>
      <c r="N307" s="1"/>
    </row>
    <row r="308" spans="1:14" ht="15.75" customHeight="1">
      <c r="A308" s="53"/>
      <c r="K308" s="1"/>
      <c r="L308" s="1"/>
      <c r="M308" s="1"/>
      <c r="N308" s="1"/>
    </row>
    <row r="309" spans="1:14" ht="15.75" customHeight="1">
      <c r="A309" s="53"/>
      <c r="K309" s="1"/>
      <c r="L309" s="1"/>
      <c r="M309" s="1"/>
      <c r="N309" s="1"/>
    </row>
    <row r="310" spans="1:14" ht="15.75" customHeight="1">
      <c r="A310" s="53"/>
      <c r="K310" s="1"/>
      <c r="L310" s="1"/>
      <c r="M310" s="1"/>
      <c r="N310" s="1"/>
    </row>
    <row r="311" spans="1:14" ht="15.75" customHeight="1">
      <c r="A311" s="53"/>
      <c r="K311" s="1"/>
      <c r="L311" s="1"/>
      <c r="M311" s="1"/>
      <c r="N311" s="1"/>
    </row>
    <row r="312" spans="1:14" ht="15.75" customHeight="1">
      <c r="A312" s="53"/>
      <c r="K312" s="1"/>
      <c r="L312" s="1"/>
      <c r="M312" s="1"/>
      <c r="N312" s="1"/>
    </row>
    <row r="313" spans="1:14" ht="15.75" customHeight="1">
      <c r="A313" s="53"/>
      <c r="K313" s="1"/>
      <c r="L313" s="1"/>
      <c r="M313" s="1"/>
      <c r="N313" s="1"/>
    </row>
    <row r="314" spans="1:14" ht="15.75" customHeight="1">
      <c r="A314" s="53"/>
      <c r="K314" s="1"/>
      <c r="L314" s="1"/>
      <c r="M314" s="1"/>
      <c r="N314" s="1"/>
    </row>
    <row r="315" spans="1:14" ht="15.75" customHeight="1">
      <c r="A315" s="53"/>
      <c r="K315" s="1"/>
      <c r="L315" s="1"/>
      <c r="M315" s="1"/>
      <c r="N315" s="1"/>
    </row>
    <row r="316" spans="1:14" ht="15.75" customHeight="1">
      <c r="A316" s="53"/>
      <c r="K316" s="1"/>
      <c r="L316" s="1"/>
      <c r="M316" s="1"/>
      <c r="N316" s="1"/>
    </row>
    <row r="317" spans="1:14" ht="15.75" customHeight="1">
      <c r="A317" s="53"/>
      <c r="K317" s="1"/>
      <c r="L317" s="1"/>
      <c r="M317" s="1"/>
      <c r="N317" s="1"/>
    </row>
    <row r="318" spans="1:14" ht="15.75" customHeight="1">
      <c r="A318" s="53"/>
      <c r="K318" s="1"/>
      <c r="L318" s="1"/>
      <c r="M318" s="1"/>
      <c r="N318" s="1"/>
    </row>
    <row r="319" spans="1:14" ht="15.75" customHeight="1">
      <c r="A319" s="53"/>
      <c r="K319" s="1"/>
      <c r="L319" s="1"/>
      <c r="M319" s="1"/>
      <c r="N319" s="1"/>
    </row>
    <row r="320" spans="1:14" ht="15.75" customHeight="1">
      <c r="A320" s="53"/>
      <c r="K320" s="1"/>
      <c r="L320" s="1"/>
      <c r="M320" s="1"/>
      <c r="N320" s="1"/>
    </row>
    <row r="321" spans="1:14" ht="15.75" customHeight="1">
      <c r="A321" s="53"/>
      <c r="K321" s="1"/>
      <c r="L321" s="1"/>
      <c r="M321" s="1"/>
      <c r="N321" s="1"/>
    </row>
    <row r="322" spans="1:14" ht="15.75" customHeight="1">
      <c r="A322" s="53"/>
      <c r="K322" s="1"/>
      <c r="L322" s="1"/>
      <c r="M322" s="1"/>
      <c r="N322" s="1"/>
    </row>
    <row r="323" spans="1:14" ht="15.75" customHeight="1">
      <c r="A323" s="53"/>
      <c r="K323" s="1"/>
      <c r="L323" s="1"/>
      <c r="M323" s="1"/>
      <c r="N323" s="1"/>
    </row>
    <row r="324" spans="1:14" ht="15.75" customHeight="1">
      <c r="A324" s="53"/>
      <c r="K324" s="1"/>
      <c r="L324" s="1"/>
      <c r="M324" s="1"/>
      <c r="N324" s="1"/>
    </row>
    <row r="325" spans="1:14" ht="15.75" customHeight="1">
      <c r="A325" s="53"/>
      <c r="K325" s="1"/>
      <c r="L325" s="1"/>
      <c r="M325" s="1"/>
      <c r="N325" s="1"/>
    </row>
    <row r="326" spans="1:14" ht="15.75" customHeight="1">
      <c r="A326" s="53"/>
      <c r="K326" s="1"/>
      <c r="L326" s="1"/>
      <c r="M326" s="1"/>
      <c r="N326" s="1"/>
    </row>
    <row r="327" spans="1:14" ht="15.75" customHeight="1">
      <c r="A327" s="53"/>
      <c r="K327" s="1"/>
      <c r="L327" s="1"/>
      <c r="M327" s="1"/>
      <c r="N327" s="1"/>
    </row>
    <row r="328" spans="1:14" ht="15.75" customHeight="1">
      <c r="A328" s="53"/>
      <c r="K328" s="1"/>
      <c r="L328" s="1"/>
      <c r="M328" s="1"/>
      <c r="N328" s="1"/>
    </row>
    <row r="329" spans="1:14" ht="15.75" customHeight="1">
      <c r="A329" s="53"/>
      <c r="K329" s="1"/>
      <c r="L329" s="1"/>
      <c r="M329" s="1"/>
      <c r="N329" s="1"/>
    </row>
    <row r="330" spans="1:14" ht="15.75" customHeight="1">
      <c r="A330" s="53"/>
      <c r="K330" s="1"/>
      <c r="L330" s="1"/>
      <c r="M330" s="1"/>
      <c r="N330" s="1"/>
    </row>
    <row r="331" spans="1:14" ht="15.75" customHeight="1">
      <c r="A331" s="53"/>
      <c r="K331" s="1"/>
      <c r="L331" s="1"/>
      <c r="M331" s="1"/>
      <c r="N331" s="1"/>
    </row>
    <row r="332" spans="1:14" ht="15.75" customHeight="1">
      <c r="A332" s="53"/>
      <c r="K332" s="1"/>
      <c r="L332" s="1"/>
      <c r="M332" s="1"/>
      <c r="N332" s="1"/>
    </row>
    <row r="333" spans="1:14" ht="15.75" customHeight="1">
      <c r="A333" s="53"/>
      <c r="K333" s="1"/>
      <c r="L333" s="1"/>
      <c r="M333" s="1"/>
      <c r="N333" s="1"/>
    </row>
    <row r="334" spans="1:14" ht="15.75" customHeight="1">
      <c r="A334" s="53"/>
      <c r="K334" s="1"/>
      <c r="L334" s="1"/>
      <c r="M334" s="1"/>
      <c r="N334" s="1"/>
    </row>
    <row r="335" spans="1:14" ht="15.75" customHeight="1">
      <c r="A335" s="53"/>
      <c r="K335" s="1"/>
      <c r="L335" s="1"/>
      <c r="M335" s="1"/>
      <c r="N335" s="1"/>
    </row>
    <row r="336" spans="1:14" ht="15.75" customHeight="1">
      <c r="A336" s="53"/>
      <c r="K336" s="1"/>
      <c r="L336" s="1"/>
      <c r="M336" s="1"/>
      <c r="N336" s="1"/>
    </row>
    <row r="337" spans="1:14" ht="15.75" customHeight="1">
      <c r="A337" s="53"/>
      <c r="K337" s="1"/>
      <c r="L337" s="1"/>
      <c r="M337" s="1"/>
      <c r="N337" s="1"/>
    </row>
    <row r="338" spans="1:14" ht="15.75" customHeight="1">
      <c r="A338" s="53"/>
      <c r="K338" s="1"/>
      <c r="L338" s="1"/>
      <c r="M338" s="1"/>
      <c r="N338" s="1"/>
    </row>
    <row r="339" spans="1:14" ht="15.75" customHeight="1">
      <c r="A339" s="53"/>
      <c r="K339" s="1"/>
      <c r="L339" s="1"/>
      <c r="M339" s="1"/>
      <c r="N339" s="1"/>
    </row>
    <row r="340" spans="1:14" ht="15.75" customHeight="1">
      <c r="A340" s="53"/>
      <c r="K340" s="1"/>
      <c r="L340" s="1"/>
      <c r="M340" s="1"/>
      <c r="N340" s="1"/>
    </row>
    <row r="341" spans="1:14" ht="15.75" customHeight="1">
      <c r="A341" s="53"/>
      <c r="K341" s="1"/>
      <c r="L341" s="1"/>
      <c r="M341" s="1"/>
      <c r="N341" s="1"/>
    </row>
    <row r="342" spans="1:14" ht="15.75" customHeight="1">
      <c r="A342" s="53"/>
      <c r="K342" s="1"/>
      <c r="L342" s="1"/>
      <c r="M342" s="1"/>
      <c r="N342" s="1"/>
    </row>
    <row r="343" spans="1:14" ht="15.75" customHeight="1">
      <c r="A343" s="53"/>
      <c r="K343" s="1"/>
      <c r="L343" s="1"/>
      <c r="M343" s="1"/>
      <c r="N343" s="1"/>
    </row>
    <row r="344" spans="1:14" ht="15.75" customHeight="1">
      <c r="A344" s="53"/>
      <c r="K344" s="1"/>
      <c r="L344" s="1"/>
      <c r="M344" s="1"/>
      <c r="N344" s="1"/>
    </row>
    <row r="345" spans="1:14" ht="15.75" customHeight="1">
      <c r="A345" s="53"/>
      <c r="K345" s="1"/>
      <c r="L345" s="1"/>
      <c r="M345" s="1"/>
      <c r="N345" s="1"/>
    </row>
    <row r="346" spans="1:14" ht="15.75" customHeight="1">
      <c r="A346" s="53"/>
      <c r="K346" s="1"/>
      <c r="L346" s="1"/>
      <c r="M346" s="1"/>
      <c r="N346" s="1"/>
    </row>
    <row r="347" spans="1:14" ht="15.75" customHeight="1">
      <c r="A347" s="53"/>
      <c r="K347" s="1"/>
      <c r="L347" s="1"/>
      <c r="M347" s="1"/>
      <c r="N347" s="1"/>
    </row>
    <row r="348" spans="1:14" ht="15.75" customHeight="1">
      <c r="A348" s="53"/>
      <c r="K348" s="1"/>
      <c r="L348" s="1"/>
      <c r="M348" s="1"/>
      <c r="N348" s="1"/>
    </row>
    <row r="349" spans="1:14" ht="15.75" customHeight="1">
      <c r="A349" s="53"/>
      <c r="K349" s="1"/>
      <c r="L349" s="1"/>
      <c r="M349" s="1"/>
      <c r="N349" s="1"/>
    </row>
    <row r="350" spans="1:14" ht="15.75" customHeight="1">
      <c r="A350" s="53"/>
      <c r="K350" s="1"/>
      <c r="L350" s="1"/>
      <c r="M350" s="1"/>
      <c r="N350" s="1"/>
    </row>
    <row r="351" spans="1:14" ht="15.75" customHeight="1">
      <c r="A351" s="53"/>
      <c r="K351" s="1"/>
      <c r="L351" s="1"/>
      <c r="M351" s="1"/>
      <c r="N351" s="1"/>
    </row>
    <row r="352" spans="1:14" ht="15.75" customHeight="1">
      <c r="A352" s="53"/>
      <c r="K352" s="1"/>
      <c r="L352" s="1"/>
      <c r="M352" s="1"/>
      <c r="N352" s="1"/>
    </row>
    <row r="353" spans="1:14" ht="15.75" customHeight="1">
      <c r="A353" s="53"/>
      <c r="K353" s="1"/>
      <c r="L353" s="1"/>
      <c r="M353" s="1"/>
      <c r="N353" s="1"/>
    </row>
    <row r="354" spans="1:14" ht="15.75" customHeight="1">
      <c r="A354" s="53"/>
      <c r="K354" s="1"/>
      <c r="L354" s="1"/>
      <c r="M354" s="1"/>
      <c r="N354" s="1"/>
    </row>
    <row r="355" spans="1:14" ht="15.75" customHeight="1">
      <c r="A355" s="53"/>
      <c r="K355" s="1"/>
      <c r="L355" s="1"/>
      <c r="M355" s="1"/>
      <c r="N355" s="1"/>
    </row>
    <row r="356" spans="1:14" ht="15.75" customHeight="1">
      <c r="A356" s="53"/>
      <c r="K356" s="1"/>
      <c r="L356" s="1"/>
      <c r="M356" s="1"/>
      <c r="N356" s="1"/>
    </row>
    <row r="357" spans="1:14" ht="15.75" customHeight="1">
      <c r="A357" s="53"/>
      <c r="K357" s="1"/>
      <c r="L357" s="1"/>
      <c r="M357" s="1"/>
      <c r="N357" s="1"/>
    </row>
    <row r="358" spans="1:14" ht="15.75" customHeight="1">
      <c r="A358" s="53"/>
      <c r="K358" s="1"/>
      <c r="L358" s="1"/>
      <c r="M358" s="1"/>
      <c r="N358" s="1"/>
    </row>
    <row r="359" spans="1:14" ht="15.75" customHeight="1">
      <c r="A359" s="53"/>
      <c r="K359" s="1"/>
      <c r="L359" s="1"/>
      <c r="M359" s="1"/>
      <c r="N359" s="1"/>
    </row>
    <row r="360" spans="1:14" ht="15.75" customHeight="1">
      <c r="A360" s="53"/>
      <c r="K360" s="1"/>
      <c r="L360" s="1"/>
      <c r="M360" s="1"/>
      <c r="N360" s="1"/>
    </row>
    <row r="361" spans="1:14" ht="15.75" customHeight="1">
      <c r="A361" s="53"/>
      <c r="K361" s="1"/>
      <c r="L361" s="1"/>
      <c r="M361" s="1"/>
      <c r="N361" s="1"/>
    </row>
    <row r="362" spans="1:14" ht="15.75" customHeight="1">
      <c r="A362" s="53"/>
      <c r="K362" s="1"/>
      <c r="L362" s="1"/>
      <c r="M362" s="1"/>
      <c r="N362" s="1"/>
    </row>
    <row r="363" spans="1:14" ht="15.75" customHeight="1">
      <c r="A363" s="53"/>
      <c r="K363" s="1"/>
      <c r="L363" s="1"/>
      <c r="M363" s="1"/>
      <c r="N363" s="1"/>
    </row>
    <row r="364" spans="1:14" ht="15.75" customHeight="1">
      <c r="A364" s="53"/>
      <c r="K364" s="1"/>
      <c r="L364" s="1"/>
      <c r="M364" s="1"/>
      <c r="N364" s="1"/>
    </row>
    <row r="365" spans="1:14" ht="15.75" customHeight="1">
      <c r="A365" s="53"/>
      <c r="K365" s="1"/>
      <c r="L365" s="1"/>
      <c r="M365" s="1"/>
      <c r="N365" s="1"/>
    </row>
    <row r="366" spans="1:14" ht="15.75" customHeight="1">
      <c r="A366" s="53"/>
      <c r="K366" s="1"/>
      <c r="L366" s="1"/>
      <c r="M366" s="1"/>
      <c r="N366" s="1"/>
    </row>
    <row r="367" spans="1:14" ht="15.75" customHeight="1">
      <c r="A367" s="53"/>
      <c r="K367" s="1"/>
      <c r="L367" s="1"/>
      <c r="M367" s="1"/>
      <c r="N367" s="1"/>
    </row>
    <row r="368" spans="1:14" ht="15.75" customHeight="1">
      <c r="A368" s="53"/>
      <c r="K368" s="1"/>
      <c r="L368" s="1"/>
      <c r="M368" s="1"/>
      <c r="N368" s="1"/>
    </row>
    <row r="369" spans="1:14" ht="15.75" customHeight="1">
      <c r="A369" s="53"/>
      <c r="K369" s="1"/>
      <c r="L369" s="1"/>
      <c r="M369" s="1"/>
      <c r="N369" s="1"/>
    </row>
    <row r="370" spans="1:14" ht="15.75" customHeight="1">
      <c r="A370" s="53"/>
      <c r="K370" s="1"/>
      <c r="L370" s="1"/>
      <c r="M370" s="1"/>
      <c r="N370" s="1"/>
    </row>
    <row r="371" spans="1:14" ht="15.75" customHeight="1">
      <c r="A371" s="53"/>
      <c r="K371" s="1"/>
      <c r="L371" s="1"/>
      <c r="M371" s="1"/>
      <c r="N371" s="1"/>
    </row>
    <row r="372" spans="1:14" ht="15.75" customHeight="1">
      <c r="A372" s="53"/>
      <c r="K372" s="1"/>
      <c r="L372" s="1"/>
      <c r="M372" s="1"/>
      <c r="N372" s="1"/>
    </row>
    <row r="373" spans="1:14" ht="15.75" customHeight="1">
      <c r="A373" s="53"/>
      <c r="K373" s="1"/>
      <c r="L373" s="1"/>
      <c r="M373" s="1"/>
      <c r="N373" s="1"/>
    </row>
    <row r="374" spans="1:14" ht="15.75" customHeight="1">
      <c r="A374" s="53"/>
      <c r="K374" s="1"/>
      <c r="L374" s="1"/>
      <c r="M374" s="1"/>
      <c r="N374" s="1"/>
    </row>
    <row r="375" spans="1:14" ht="15.75" customHeight="1">
      <c r="A375" s="53"/>
      <c r="K375" s="1"/>
      <c r="L375" s="1"/>
      <c r="M375" s="1"/>
      <c r="N375" s="1"/>
    </row>
    <row r="376" spans="1:14" ht="15.75" customHeight="1">
      <c r="A376" s="53"/>
      <c r="K376" s="1"/>
      <c r="L376" s="1"/>
      <c r="M376" s="1"/>
      <c r="N376" s="1"/>
    </row>
    <row r="377" spans="1:14" ht="15.75" customHeight="1">
      <c r="A377" s="53"/>
      <c r="K377" s="1"/>
      <c r="L377" s="1"/>
      <c r="M377" s="1"/>
      <c r="N377" s="1"/>
    </row>
    <row r="378" spans="1:14" ht="15.75" customHeight="1">
      <c r="A378" s="53"/>
      <c r="K378" s="1"/>
      <c r="L378" s="1"/>
      <c r="M378" s="1"/>
      <c r="N378" s="1"/>
    </row>
    <row r="379" spans="1:14" ht="15.75" customHeight="1">
      <c r="A379" s="53"/>
      <c r="K379" s="1"/>
      <c r="L379" s="1"/>
      <c r="M379" s="1"/>
      <c r="N379" s="1"/>
    </row>
    <row r="380" spans="1:14" ht="15.75" customHeight="1">
      <c r="A380" s="53"/>
      <c r="K380" s="1"/>
      <c r="L380" s="1"/>
      <c r="M380" s="1"/>
      <c r="N380" s="1"/>
    </row>
    <row r="381" spans="1:14" ht="15.75" customHeight="1">
      <c r="A381" s="53"/>
      <c r="K381" s="1"/>
      <c r="L381" s="1"/>
      <c r="M381" s="1"/>
      <c r="N381" s="1"/>
    </row>
    <row r="382" spans="1:14" ht="15.75" customHeight="1">
      <c r="A382" s="53"/>
      <c r="K382" s="1"/>
      <c r="L382" s="1"/>
      <c r="M382" s="1"/>
      <c r="N382" s="1"/>
    </row>
    <row r="383" spans="1:14" ht="15.75" customHeight="1">
      <c r="A383" s="53"/>
      <c r="K383" s="1"/>
      <c r="L383" s="1"/>
      <c r="M383" s="1"/>
      <c r="N383" s="1"/>
    </row>
    <row r="384" spans="1:14" ht="15.75" customHeight="1">
      <c r="A384" s="53"/>
      <c r="K384" s="1"/>
      <c r="L384" s="1"/>
      <c r="M384" s="1"/>
      <c r="N384" s="1"/>
    </row>
    <row r="385" spans="1:14" ht="15.75" customHeight="1">
      <c r="A385" s="53"/>
      <c r="K385" s="1"/>
      <c r="L385" s="1"/>
      <c r="M385" s="1"/>
      <c r="N385" s="1"/>
    </row>
    <row r="386" spans="1:14" ht="15.75" customHeight="1">
      <c r="A386" s="53"/>
      <c r="K386" s="1"/>
      <c r="L386" s="1"/>
      <c r="M386" s="1"/>
      <c r="N386" s="1"/>
    </row>
    <row r="387" spans="1:14" ht="15.75" customHeight="1">
      <c r="A387" s="53"/>
      <c r="K387" s="1"/>
      <c r="L387" s="1"/>
      <c r="M387" s="1"/>
      <c r="N387" s="1"/>
    </row>
    <row r="388" spans="1:14" ht="15.75" customHeight="1">
      <c r="A388" s="53"/>
      <c r="K388" s="1"/>
      <c r="L388" s="1"/>
      <c r="M388" s="1"/>
      <c r="N388" s="1"/>
    </row>
    <row r="389" spans="1:14" ht="15.75" customHeight="1">
      <c r="A389" s="53"/>
      <c r="K389" s="1"/>
      <c r="L389" s="1"/>
      <c r="M389" s="1"/>
      <c r="N389" s="1"/>
    </row>
    <row r="390" spans="1:14" ht="15.75" customHeight="1">
      <c r="A390" s="53"/>
      <c r="K390" s="1"/>
      <c r="L390" s="1"/>
      <c r="M390" s="1"/>
      <c r="N390" s="1"/>
    </row>
    <row r="391" spans="1:14" ht="15.75" customHeight="1">
      <c r="A391" s="53"/>
      <c r="K391" s="1"/>
      <c r="L391" s="1"/>
      <c r="M391" s="1"/>
      <c r="N391" s="1"/>
    </row>
    <row r="392" spans="1:14" ht="15.75" customHeight="1">
      <c r="A392" s="53"/>
      <c r="K392" s="1"/>
      <c r="L392" s="1"/>
      <c r="M392" s="1"/>
      <c r="N392" s="1"/>
    </row>
    <row r="393" spans="1:14" ht="15.75" customHeight="1">
      <c r="A393" s="53"/>
      <c r="K393" s="1"/>
      <c r="L393" s="1"/>
      <c r="M393" s="1"/>
      <c r="N393" s="1"/>
    </row>
    <row r="394" spans="1:14" ht="15.75" customHeight="1">
      <c r="A394" s="53"/>
      <c r="K394" s="1"/>
      <c r="L394" s="1"/>
      <c r="M394" s="1"/>
      <c r="N394" s="1"/>
    </row>
    <row r="395" spans="1:14" ht="15.75" customHeight="1">
      <c r="A395" s="53"/>
      <c r="K395" s="1"/>
      <c r="L395" s="1"/>
      <c r="M395" s="1"/>
      <c r="N395" s="1"/>
    </row>
    <row r="396" spans="1:14" ht="15.75" customHeight="1">
      <c r="A396" s="53"/>
      <c r="K396" s="1"/>
      <c r="L396" s="1"/>
      <c r="M396" s="1"/>
      <c r="N396" s="1"/>
    </row>
    <row r="397" spans="1:14" ht="15.75" customHeight="1">
      <c r="A397" s="53"/>
      <c r="K397" s="1"/>
      <c r="L397" s="1"/>
      <c r="M397" s="1"/>
      <c r="N397" s="1"/>
    </row>
    <row r="398" spans="1:14" ht="15.75" customHeight="1">
      <c r="A398" s="53"/>
      <c r="K398" s="1"/>
      <c r="L398" s="1"/>
      <c r="M398" s="1"/>
      <c r="N398" s="1"/>
    </row>
    <row r="399" spans="1:14" ht="15.75" customHeight="1">
      <c r="A399" s="53"/>
      <c r="K399" s="1"/>
      <c r="L399" s="1"/>
      <c r="M399" s="1"/>
      <c r="N399" s="1"/>
    </row>
    <row r="400" spans="1:14" ht="15.75" customHeight="1">
      <c r="A400" s="53"/>
      <c r="K400" s="1"/>
      <c r="L400" s="1"/>
      <c r="M400" s="1"/>
      <c r="N400" s="1"/>
    </row>
    <row r="401" spans="1:14" ht="15.75" customHeight="1">
      <c r="A401" s="53"/>
      <c r="K401" s="1"/>
      <c r="L401" s="1"/>
      <c r="M401" s="1"/>
      <c r="N401" s="1"/>
    </row>
    <row r="402" spans="1:14" ht="15.75" customHeight="1">
      <c r="A402" s="53"/>
      <c r="K402" s="1"/>
      <c r="L402" s="1"/>
      <c r="M402" s="1"/>
      <c r="N402" s="1"/>
    </row>
    <row r="403" spans="1:14" ht="15.75" customHeight="1">
      <c r="A403" s="53"/>
      <c r="K403" s="1"/>
      <c r="L403" s="1"/>
      <c r="M403" s="1"/>
      <c r="N403" s="1"/>
    </row>
    <row r="404" spans="1:14" ht="15.75" customHeight="1">
      <c r="A404" s="53"/>
      <c r="K404" s="1"/>
      <c r="L404" s="1"/>
      <c r="M404" s="1"/>
      <c r="N404" s="1"/>
    </row>
    <row r="405" spans="1:14" ht="15.75" customHeight="1">
      <c r="A405" s="53"/>
      <c r="K405" s="1"/>
      <c r="L405" s="1"/>
      <c r="M405" s="1"/>
      <c r="N405" s="1"/>
    </row>
    <row r="406" spans="1:14" ht="15.75" customHeight="1">
      <c r="A406" s="53"/>
      <c r="K406" s="1"/>
      <c r="L406" s="1"/>
      <c r="M406" s="1"/>
      <c r="N406" s="1"/>
    </row>
    <row r="407" spans="1:14" ht="15.75" customHeight="1">
      <c r="A407" s="53"/>
      <c r="K407" s="1"/>
      <c r="L407" s="1"/>
      <c r="M407" s="1"/>
      <c r="N407" s="1"/>
    </row>
    <row r="408" spans="1:14" ht="15.75" customHeight="1">
      <c r="A408" s="53"/>
      <c r="K408" s="1"/>
      <c r="L408" s="1"/>
      <c r="M408" s="1"/>
      <c r="N408" s="1"/>
    </row>
    <row r="409" spans="1:14" ht="15.75" customHeight="1">
      <c r="A409" s="53"/>
      <c r="K409" s="1"/>
      <c r="L409" s="1"/>
      <c r="M409" s="1"/>
      <c r="N409" s="1"/>
    </row>
    <row r="410" spans="1:14" ht="15.75" customHeight="1">
      <c r="A410" s="53"/>
      <c r="K410" s="1"/>
      <c r="L410" s="1"/>
      <c r="M410" s="1"/>
      <c r="N410" s="1"/>
    </row>
    <row r="411" spans="1:14" ht="15.75" customHeight="1">
      <c r="A411" s="53"/>
      <c r="K411" s="1"/>
      <c r="L411" s="1"/>
      <c r="M411" s="1"/>
      <c r="N411" s="1"/>
    </row>
    <row r="412" spans="1:14" ht="15.75" customHeight="1">
      <c r="A412" s="53"/>
      <c r="K412" s="1"/>
      <c r="L412" s="1"/>
      <c r="M412" s="1"/>
      <c r="N412" s="1"/>
    </row>
    <row r="413" spans="1:14" ht="15.75" customHeight="1">
      <c r="A413" s="53"/>
      <c r="K413" s="1"/>
      <c r="L413" s="1"/>
      <c r="M413" s="1"/>
      <c r="N413" s="1"/>
    </row>
    <row r="414" spans="1:14" ht="15.75" customHeight="1">
      <c r="A414" s="53"/>
      <c r="K414" s="1"/>
      <c r="L414" s="1"/>
      <c r="M414" s="1"/>
      <c r="N414" s="1"/>
    </row>
    <row r="415" spans="1:14" ht="15.75" customHeight="1">
      <c r="A415" s="53"/>
      <c r="K415" s="1"/>
      <c r="L415" s="1"/>
      <c r="M415" s="1"/>
      <c r="N415" s="1"/>
    </row>
    <row r="416" spans="1:14" ht="15.75" customHeight="1">
      <c r="A416" s="53"/>
      <c r="K416" s="1"/>
      <c r="L416" s="1"/>
      <c r="M416" s="1"/>
      <c r="N416" s="1"/>
    </row>
    <row r="417" spans="1:14" ht="15.75" customHeight="1">
      <c r="A417" s="53"/>
      <c r="K417" s="1"/>
      <c r="L417" s="1"/>
      <c r="M417" s="1"/>
      <c r="N417" s="1"/>
    </row>
    <row r="418" spans="1:14" ht="15.75" customHeight="1">
      <c r="A418" s="53"/>
      <c r="K418" s="1"/>
      <c r="L418" s="1"/>
      <c r="M418" s="1"/>
      <c r="N418" s="1"/>
    </row>
    <row r="419" spans="1:14" ht="15.75" customHeight="1">
      <c r="A419" s="53"/>
      <c r="K419" s="1"/>
      <c r="L419" s="1"/>
      <c r="M419" s="1"/>
      <c r="N419" s="1"/>
    </row>
    <row r="420" spans="1:14" ht="15.75" customHeight="1">
      <c r="A420" s="53"/>
      <c r="K420" s="1"/>
      <c r="L420" s="1"/>
      <c r="M420" s="1"/>
      <c r="N420" s="1"/>
    </row>
    <row r="421" spans="1:14" ht="15.75" customHeight="1">
      <c r="A421" s="53"/>
      <c r="K421" s="1"/>
      <c r="L421" s="1"/>
      <c r="M421" s="1"/>
      <c r="N421" s="1"/>
    </row>
    <row r="422" spans="1:14" ht="15.75" customHeight="1">
      <c r="A422" s="53"/>
      <c r="K422" s="1"/>
      <c r="L422" s="1"/>
      <c r="M422" s="1"/>
      <c r="N422" s="1"/>
    </row>
    <row r="423" spans="1:14" ht="15.75" customHeight="1">
      <c r="A423" s="53"/>
      <c r="K423" s="1"/>
      <c r="L423" s="1"/>
      <c r="M423" s="1"/>
      <c r="N423" s="1"/>
    </row>
    <row r="424" spans="1:14" ht="15.75" customHeight="1">
      <c r="A424" s="53"/>
      <c r="K424" s="1"/>
      <c r="L424" s="1"/>
      <c r="M424" s="1"/>
      <c r="N424" s="1"/>
    </row>
    <row r="425" spans="1:14" ht="15.75" customHeight="1">
      <c r="A425" s="53"/>
      <c r="K425" s="1"/>
      <c r="L425" s="1"/>
      <c r="M425" s="1"/>
      <c r="N425" s="1"/>
    </row>
    <row r="426" spans="1:14" ht="15.75" customHeight="1">
      <c r="A426" s="53"/>
      <c r="K426" s="1"/>
      <c r="L426" s="1"/>
      <c r="M426" s="1"/>
      <c r="N426" s="1"/>
    </row>
    <row r="427" spans="1:14" ht="15.75" customHeight="1">
      <c r="A427" s="53"/>
      <c r="K427" s="1"/>
      <c r="L427" s="1"/>
      <c r="M427" s="1"/>
      <c r="N427" s="1"/>
    </row>
    <row r="428" spans="1:14" ht="15.75" customHeight="1">
      <c r="A428" s="53"/>
      <c r="K428" s="1"/>
      <c r="L428" s="1"/>
      <c r="M428" s="1"/>
      <c r="N428" s="1"/>
    </row>
    <row r="429" spans="1:14" ht="15.75" customHeight="1">
      <c r="A429" s="53"/>
      <c r="K429" s="1"/>
      <c r="L429" s="1"/>
      <c r="M429" s="1"/>
      <c r="N429" s="1"/>
    </row>
    <row r="430" spans="1:14" ht="15.75" customHeight="1">
      <c r="A430" s="53"/>
      <c r="K430" s="1"/>
      <c r="L430" s="1"/>
      <c r="M430" s="1"/>
      <c r="N430" s="1"/>
    </row>
    <row r="431" spans="1:14" ht="15.75" customHeight="1">
      <c r="A431" s="53"/>
      <c r="K431" s="1"/>
      <c r="L431" s="1"/>
      <c r="M431" s="1"/>
      <c r="N431" s="1"/>
    </row>
    <row r="432" spans="1:14" ht="15.75" customHeight="1">
      <c r="A432" s="53"/>
      <c r="K432" s="1"/>
      <c r="L432" s="1"/>
      <c r="M432" s="1"/>
      <c r="N432" s="1"/>
    </row>
    <row r="433" spans="1:14" ht="15.75" customHeight="1">
      <c r="A433" s="53"/>
      <c r="K433" s="1"/>
      <c r="L433" s="1"/>
      <c r="M433" s="1"/>
      <c r="N433" s="1"/>
    </row>
    <row r="434" spans="1:14" ht="15.75" customHeight="1">
      <c r="A434" s="53"/>
      <c r="K434" s="1"/>
      <c r="L434" s="1"/>
      <c r="M434" s="1"/>
      <c r="N434" s="1"/>
    </row>
    <row r="435" spans="1:14" ht="15.75" customHeight="1">
      <c r="A435" s="53"/>
      <c r="K435" s="1"/>
      <c r="L435" s="1"/>
      <c r="M435" s="1"/>
      <c r="N435" s="1"/>
    </row>
    <row r="436" spans="1:14" ht="15.75" customHeight="1">
      <c r="A436" s="53"/>
      <c r="K436" s="1"/>
      <c r="L436" s="1"/>
      <c r="M436" s="1"/>
      <c r="N436" s="1"/>
    </row>
    <row r="437" spans="1:14" ht="15.75" customHeight="1">
      <c r="A437" s="53"/>
      <c r="K437" s="1"/>
      <c r="L437" s="1"/>
      <c r="M437" s="1"/>
      <c r="N437" s="1"/>
    </row>
    <row r="438" spans="1:14" ht="15.75" customHeight="1">
      <c r="A438" s="53"/>
      <c r="K438" s="1"/>
      <c r="L438" s="1"/>
      <c r="M438" s="1"/>
      <c r="N438" s="1"/>
    </row>
    <row r="439" spans="1:14" ht="15.75" customHeight="1">
      <c r="A439" s="53"/>
      <c r="K439" s="1"/>
      <c r="L439" s="1"/>
      <c r="M439" s="1"/>
      <c r="N439" s="1"/>
    </row>
    <row r="440" spans="1:14" ht="15.75" customHeight="1">
      <c r="A440" s="53"/>
      <c r="K440" s="1"/>
      <c r="L440" s="1"/>
      <c r="M440" s="1"/>
      <c r="N440" s="1"/>
    </row>
    <row r="441" spans="1:14" ht="15.75" customHeight="1">
      <c r="A441" s="53"/>
      <c r="K441" s="1"/>
      <c r="L441" s="1"/>
      <c r="M441" s="1"/>
      <c r="N441" s="1"/>
    </row>
    <row r="442" spans="1:14" ht="15.75" customHeight="1">
      <c r="A442" s="53"/>
      <c r="K442" s="1"/>
      <c r="L442" s="1"/>
      <c r="M442" s="1"/>
      <c r="N442" s="1"/>
    </row>
    <row r="443" spans="1:14" ht="15.75" customHeight="1">
      <c r="A443" s="53"/>
      <c r="K443" s="1"/>
      <c r="L443" s="1"/>
      <c r="M443" s="1"/>
      <c r="N443" s="1"/>
    </row>
    <row r="444" spans="1:14" ht="15.75" customHeight="1">
      <c r="A444" s="53"/>
      <c r="K444" s="1"/>
      <c r="L444" s="1"/>
      <c r="M444" s="1"/>
      <c r="N444" s="1"/>
    </row>
    <row r="445" spans="1:14" ht="15.75" customHeight="1">
      <c r="A445" s="53"/>
      <c r="K445" s="1"/>
      <c r="L445" s="1"/>
      <c r="M445" s="1"/>
      <c r="N445" s="1"/>
    </row>
    <row r="446" spans="1:14" ht="15.75" customHeight="1">
      <c r="A446" s="53"/>
      <c r="K446" s="1"/>
      <c r="L446" s="1"/>
      <c r="M446" s="1"/>
      <c r="N446" s="1"/>
    </row>
    <row r="447" spans="1:14" ht="15.75" customHeight="1">
      <c r="A447" s="53"/>
      <c r="K447" s="1"/>
      <c r="L447" s="1"/>
      <c r="M447" s="1"/>
      <c r="N447" s="1"/>
    </row>
    <row r="448" spans="1:14" ht="15.75" customHeight="1">
      <c r="A448" s="53"/>
      <c r="K448" s="1"/>
      <c r="L448" s="1"/>
      <c r="M448" s="1"/>
      <c r="N448" s="1"/>
    </row>
    <row r="449" spans="1:14" ht="15.75" customHeight="1">
      <c r="A449" s="53"/>
      <c r="K449" s="1"/>
      <c r="L449" s="1"/>
      <c r="M449" s="1"/>
      <c r="N449" s="1"/>
    </row>
    <row r="450" spans="1:14" ht="15.75" customHeight="1">
      <c r="A450" s="53"/>
      <c r="K450" s="1"/>
      <c r="L450" s="1"/>
      <c r="M450" s="1"/>
      <c r="N450" s="1"/>
    </row>
    <row r="451" spans="1:14" ht="15.75" customHeight="1">
      <c r="A451" s="53"/>
      <c r="K451" s="1"/>
      <c r="L451" s="1"/>
      <c r="M451" s="1"/>
      <c r="N451" s="1"/>
    </row>
    <row r="452" spans="1:14" ht="15.75" customHeight="1">
      <c r="A452" s="53"/>
      <c r="K452" s="1"/>
      <c r="L452" s="1"/>
      <c r="M452" s="1"/>
      <c r="N452" s="1"/>
    </row>
    <row r="453" spans="1:14" ht="15.75" customHeight="1">
      <c r="A453" s="53"/>
      <c r="K453" s="1"/>
      <c r="L453" s="1"/>
      <c r="M453" s="1"/>
      <c r="N453" s="1"/>
    </row>
    <row r="454" spans="1:14" ht="15.75" customHeight="1">
      <c r="A454" s="53"/>
      <c r="K454" s="1"/>
      <c r="L454" s="1"/>
      <c r="M454" s="1"/>
      <c r="N454" s="1"/>
    </row>
    <row r="455" spans="1:14" ht="15.75" customHeight="1">
      <c r="A455" s="53"/>
      <c r="K455" s="1"/>
      <c r="L455" s="1"/>
      <c r="M455" s="1"/>
      <c r="N455" s="1"/>
    </row>
    <row r="456" spans="1:14" ht="15.75" customHeight="1">
      <c r="A456" s="53"/>
      <c r="K456" s="1"/>
      <c r="L456" s="1"/>
      <c r="M456" s="1"/>
      <c r="N456" s="1"/>
    </row>
    <row r="457" spans="1:14" ht="15.75" customHeight="1">
      <c r="A457" s="53"/>
      <c r="K457" s="1"/>
      <c r="L457" s="1"/>
      <c r="M457" s="1"/>
      <c r="N457" s="1"/>
    </row>
    <row r="458" spans="1:14" ht="15.75" customHeight="1">
      <c r="A458" s="53"/>
      <c r="K458" s="1"/>
      <c r="L458" s="1"/>
      <c r="M458" s="1"/>
      <c r="N458" s="1"/>
    </row>
    <row r="459" spans="1:14" ht="15.75" customHeight="1">
      <c r="A459" s="53"/>
      <c r="K459" s="1"/>
      <c r="L459" s="1"/>
      <c r="M459" s="1"/>
      <c r="N459" s="1"/>
    </row>
    <row r="460" spans="1:14" ht="15.75" customHeight="1">
      <c r="A460" s="53"/>
      <c r="K460" s="1"/>
      <c r="L460" s="1"/>
      <c r="M460" s="1"/>
      <c r="N460" s="1"/>
    </row>
    <row r="461" spans="1:14" ht="15.75" customHeight="1">
      <c r="A461" s="53"/>
      <c r="K461" s="1"/>
      <c r="L461" s="1"/>
      <c r="M461" s="1"/>
      <c r="N461" s="1"/>
    </row>
    <row r="462" spans="1:14" ht="15.75" customHeight="1">
      <c r="A462" s="53"/>
      <c r="K462" s="1"/>
      <c r="L462" s="1"/>
      <c r="M462" s="1"/>
      <c r="N462" s="1"/>
    </row>
    <row r="463" spans="1:14" ht="15.75" customHeight="1">
      <c r="A463" s="53"/>
      <c r="K463" s="1"/>
      <c r="L463" s="1"/>
      <c r="M463" s="1"/>
      <c r="N463" s="1"/>
    </row>
    <row r="464" spans="1:14" ht="15.75" customHeight="1">
      <c r="A464" s="53"/>
      <c r="K464" s="1"/>
      <c r="L464" s="1"/>
      <c r="M464" s="1"/>
      <c r="N464" s="1"/>
    </row>
    <row r="465" spans="1:14" ht="15.75" customHeight="1">
      <c r="A465" s="53"/>
      <c r="K465" s="1"/>
      <c r="L465" s="1"/>
      <c r="M465" s="1"/>
      <c r="N465" s="1"/>
    </row>
    <row r="466" spans="1:14" ht="15.75" customHeight="1">
      <c r="A466" s="53"/>
      <c r="K466" s="1"/>
      <c r="L466" s="1"/>
      <c r="M466" s="1"/>
      <c r="N466" s="1"/>
    </row>
    <row r="467" spans="1:14" ht="15.75" customHeight="1">
      <c r="A467" s="53"/>
      <c r="K467" s="1"/>
      <c r="L467" s="1"/>
      <c r="M467" s="1"/>
      <c r="N467" s="1"/>
    </row>
    <row r="468" spans="1:14" ht="15.75" customHeight="1">
      <c r="A468" s="53"/>
      <c r="K468" s="1"/>
      <c r="L468" s="1"/>
      <c r="M468" s="1"/>
      <c r="N468" s="1"/>
    </row>
    <row r="469" spans="1:14" ht="15.75" customHeight="1">
      <c r="A469" s="53"/>
      <c r="K469" s="1"/>
      <c r="L469" s="1"/>
      <c r="M469" s="1"/>
      <c r="N469" s="1"/>
    </row>
    <row r="470" spans="1:14" ht="15.75" customHeight="1">
      <c r="A470" s="53"/>
      <c r="K470" s="1"/>
      <c r="L470" s="1"/>
      <c r="M470" s="1"/>
      <c r="N470" s="1"/>
    </row>
    <row r="471" spans="1:14" ht="15.75" customHeight="1">
      <c r="A471" s="53"/>
      <c r="K471" s="1"/>
      <c r="L471" s="1"/>
      <c r="M471" s="1"/>
      <c r="N471" s="1"/>
    </row>
    <row r="472" spans="1:14" ht="15.75" customHeight="1">
      <c r="A472" s="53"/>
      <c r="K472" s="1"/>
      <c r="L472" s="1"/>
      <c r="M472" s="1"/>
      <c r="N472" s="1"/>
    </row>
    <row r="473" spans="1:14" ht="15.75" customHeight="1">
      <c r="A473" s="53"/>
      <c r="K473" s="1"/>
      <c r="L473" s="1"/>
      <c r="M473" s="1"/>
      <c r="N473" s="1"/>
    </row>
    <row r="474" spans="1:14" ht="15.75" customHeight="1">
      <c r="A474" s="53"/>
      <c r="K474" s="1"/>
      <c r="L474" s="1"/>
      <c r="M474" s="1"/>
      <c r="N474" s="1"/>
    </row>
    <row r="475" spans="1:14" ht="15.75" customHeight="1">
      <c r="A475" s="53"/>
      <c r="K475" s="1"/>
      <c r="L475" s="1"/>
      <c r="M475" s="1"/>
      <c r="N475" s="1"/>
    </row>
    <row r="476" spans="1:14" ht="15.75" customHeight="1">
      <c r="A476" s="53"/>
      <c r="K476" s="1"/>
      <c r="L476" s="1"/>
      <c r="M476" s="1"/>
      <c r="N476" s="1"/>
    </row>
    <row r="477" spans="1:14" ht="15.75" customHeight="1">
      <c r="A477" s="53"/>
      <c r="K477" s="1"/>
      <c r="L477" s="1"/>
      <c r="M477" s="1"/>
      <c r="N477" s="1"/>
    </row>
    <row r="478" spans="1:14" ht="15.75" customHeight="1">
      <c r="A478" s="53"/>
      <c r="K478" s="1"/>
      <c r="L478" s="1"/>
      <c r="M478" s="1"/>
      <c r="N478" s="1"/>
    </row>
    <row r="479" spans="1:14" ht="15.75" customHeight="1">
      <c r="A479" s="53"/>
      <c r="K479" s="1"/>
      <c r="L479" s="1"/>
      <c r="M479" s="1"/>
      <c r="N479" s="1"/>
    </row>
    <row r="480" spans="1:14" ht="15.75" customHeight="1">
      <c r="A480" s="53"/>
      <c r="K480" s="1"/>
      <c r="L480" s="1"/>
      <c r="M480" s="1"/>
      <c r="N480" s="1"/>
    </row>
    <row r="481" spans="1:14" ht="15.75" customHeight="1">
      <c r="A481" s="53"/>
      <c r="K481" s="1"/>
      <c r="L481" s="1"/>
      <c r="M481" s="1"/>
      <c r="N481" s="1"/>
    </row>
    <row r="482" spans="1:14" ht="15.75" customHeight="1">
      <c r="A482" s="53"/>
      <c r="K482" s="1"/>
      <c r="L482" s="1"/>
      <c r="M482" s="1"/>
      <c r="N482" s="1"/>
    </row>
    <row r="483" spans="1:14" ht="15.75" customHeight="1">
      <c r="A483" s="53"/>
      <c r="K483" s="1"/>
      <c r="L483" s="1"/>
      <c r="M483" s="1"/>
      <c r="N483" s="1"/>
    </row>
    <row r="484" spans="1:14" ht="15.75" customHeight="1">
      <c r="A484" s="53"/>
      <c r="K484" s="1"/>
      <c r="L484" s="1"/>
      <c r="M484" s="1"/>
      <c r="N484" s="1"/>
    </row>
    <row r="485" spans="1:14" ht="15.75" customHeight="1">
      <c r="A485" s="53"/>
      <c r="K485" s="1"/>
      <c r="L485" s="1"/>
      <c r="M485" s="1"/>
      <c r="N485" s="1"/>
    </row>
    <row r="486" spans="1:14" ht="15.75" customHeight="1">
      <c r="A486" s="53"/>
      <c r="K486" s="1"/>
      <c r="L486" s="1"/>
      <c r="M486" s="1"/>
      <c r="N486" s="1"/>
    </row>
    <row r="487" spans="1:14" ht="15.75" customHeight="1">
      <c r="A487" s="53"/>
      <c r="K487" s="1"/>
      <c r="L487" s="1"/>
      <c r="M487" s="1"/>
      <c r="N487" s="1"/>
    </row>
    <row r="488" spans="1:14" ht="15.75" customHeight="1">
      <c r="A488" s="53"/>
      <c r="K488" s="1"/>
      <c r="L488" s="1"/>
      <c r="M488" s="1"/>
      <c r="N488" s="1"/>
    </row>
    <row r="489" spans="1:14" ht="15.75" customHeight="1">
      <c r="A489" s="53"/>
      <c r="K489" s="1"/>
      <c r="L489" s="1"/>
      <c r="M489" s="1"/>
      <c r="N489" s="1"/>
    </row>
    <row r="490" spans="1:14" ht="15.75" customHeight="1">
      <c r="A490" s="53"/>
      <c r="K490" s="1"/>
      <c r="L490" s="1"/>
      <c r="M490" s="1"/>
      <c r="N490" s="1"/>
    </row>
    <row r="491" spans="1:14" ht="15.75" customHeight="1">
      <c r="A491" s="53"/>
      <c r="K491" s="1"/>
      <c r="L491" s="1"/>
      <c r="M491" s="1"/>
      <c r="N491" s="1"/>
    </row>
    <row r="492" spans="1:14" ht="15.75" customHeight="1">
      <c r="A492" s="53"/>
      <c r="K492" s="1"/>
      <c r="L492" s="1"/>
      <c r="M492" s="1"/>
      <c r="N492" s="1"/>
    </row>
    <row r="493" spans="1:14" ht="15.75" customHeight="1">
      <c r="A493" s="53"/>
      <c r="K493" s="1"/>
      <c r="L493" s="1"/>
      <c r="M493" s="1"/>
      <c r="N493" s="1"/>
    </row>
    <row r="494" spans="1:14" ht="15.75" customHeight="1">
      <c r="A494" s="53"/>
      <c r="K494" s="1"/>
      <c r="L494" s="1"/>
      <c r="M494" s="1"/>
      <c r="N494" s="1"/>
    </row>
    <row r="495" spans="1:14" ht="15.75" customHeight="1">
      <c r="A495" s="53"/>
      <c r="K495" s="1"/>
      <c r="L495" s="1"/>
      <c r="M495" s="1"/>
      <c r="N495" s="1"/>
    </row>
    <row r="496" spans="1:14" ht="15.75" customHeight="1">
      <c r="A496" s="53"/>
      <c r="K496" s="1"/>
      <c r="L496" s="1"/>
      <c r="M496" s="1"/>
      <c r="N496" s="1"/>
    </row>
    <row r="497" spans="1:14" ht="15.75" customHeight="1">
      <c r="A497" s="53"/>
      <c r="K497" s="1"/>
      <c r="L497" s="1"/>
      <c r="M497" s="1"/>
      <c r="N497" s="1"/>
    </row>
    <row r="498" spans="1:14" ht="15.75" customHeight="1">
      <c r="A498" s="53"/>
      <c r="K498" s="1"/>
      <c r="L498" s="1"/>
      <c r="M498" s="1"/>
      <c r="N498" s="1"/>
    </row>
    <row r="499" spans="1:14" ht="15.75" customHeight="1">
      <c r="A499" s="53"/>
      <c r="K499" s="1"/>
      <c r="L499" s="1"/>
      <c r="M499" s="1"/>
      <c r="N499" s="1"/>
    </row>
    <row r="500" spans="1:14" ht="15.75" customHeight="1">
      <c r="A500" s="53"/>
      <c r="K500" s="1"/>
      <c r="L500" s="1"/>
      <c r="M500" s="1"/>
      <c r="N500" s="1"/>
    </row>
    <row r="501" spans="1:14" ht="15.75" customHeight="1">
      <c r="A501" s="53"/>
      <c r="K501" s="1"/>
      <c r="L501" s="1"/>
      <c r="M501" s="1"/>
      <c r="N501" s="1"/>
    </row>
    <row r="502" spans="1:14" ht="15.75" customHeight="1">
      <c r="A502" s="53"/>
      <c r="K502" s="1"/>
      <c r="L502" s="1"/>
      <c r="M502" s="1"/>
      <c r="N502" s="1"/>
    </row>
    <row r="503" spans="1:14" ht="15.75" customHeight="1">
      <c r="A503" s="53"/>
      <c r="K503" s="1"/>
      <c r="L503" s="1"/>
      <c r="M503" s="1"/>
      <c r="N503" s="1"/>
    </row>
    <row r="504" spans="1:14" ht="15.75" customHeight="1">
      <c r="A504" s="53"/>
      <c r="K504" s="1"/>
      <c r="L504" s="1"/>
      <c r="M504" s="1"/>
      <c r="N504" s="1"/>
    </row>
    <row r="505" spans="1:14" ht="15.75" customHeight="1">
      <c r="A505" s="53"/>
      <c r="K505" s="1"/>
      <c r="L505" s="1"/>
      <c r="M505" s="1"/>
      <c r="N505" s="1"/>
    </row>
    <row r="506" spans="1:14" ht="15.75" customHeight="1">
      <c r="A506" s="53"/>
      <c r="K506" s="1"/>
      <c r="L506" s="1"/>
      <c r="M506" s="1"/>
      <c r="N506" s="1"/>
    </row>
    <row r="507" spans="1:14" ht="15.75" customHeight="1">
      <c r="A507" s="53"/>
      <c r="K507" s="1"/>
      <c r="L507" s="1"/>
      <c r="M507" s="1"/>
      <c r="N507" s="1"/>
    </row>
    <row r="508" spans="1:14" ht="15.75" customHeight="1">
      <c r="A508" s="53"/>
      <c r="K508" s="1"/>
      <c r="L508" s="1"/>
      <c r="M508" s="1"/>
      <c r="N508" s="1"/>
    </row>
    <row r="509" spans="1:14" ht="15.75" customHeight="1">
      <c r="A509" s="53"/>
      <c r="K509" s="1"/>
      <c r="L509" s="1"/>
      <c r="M509" s="1"/>
      <c r="N509" s="1"/>
    </row>
    <row r="510" spans="1:14" ht="15.75" customHeight="1">
      <c r="A510" s="53"/>
      <c r="K510" s="1"/>
      <c r="L510" s="1"/>
      <c r="M510" s="1"/>
      <c r="N510" s="1"/>
    </row>
    <row r="511" spans="1:14" ht="15.75" customHeight="1">
      <c r="A511" s="53"/>
      <c r="K511" s="1"/>
      <c r="L511" s="1"/>
      <c r="M511" s="1"/>
      <c r="N511" s="1"/>
    </row>
    <row r="512" spans="1:14" ht="15.75" customHeight="1">
      <c r="A512" s="53"/>
      <c r="K512" s="1"/>
      <c r="L512" s="1"/>
      <c r="M512" s="1"/>
      <c r="N512" s="1"/>
    </row>
    <row r="513" spans="1:14" ht="15.75" customHeight="1">
      <c r="A513" s="53"/>
      <c r="K513" s="1"/>
      <c r="L513" s="1"/>
      <c r="M513" s="1"/>
      <c r="N513" s="1"/>
    </row>
    <row r="514" spans="1:14" ht="15.75" customHeight="1">
      <c r="A514" s="53"/>
      <c r="K514" s="1"/>
      <c r="L514" s="1"/>
      <c r="M514" s="1"/>
      <c r="N514" s="1"/>
    </row>
    <row r="515" spans="1:14" ht="15.75" customHeight="1">
      <c r="A515" s="53"/>
      <c r="K515" s="1"/>
      <c r="L515" s="1"/>
      <c r="M515" s="1"/>
      <c r="N515" s="1"/>
    </row>
    <row r="516" spans="1:14" ht="15.75" customHeight="1">
      <c r="A516" s="53"/>
      <c r="K516" s="1"/>
      <c r="L516" s="1"/>
      <c r="M516" s="1"/>
      <c r="N516" s="1"/>
    </row>
    <row r="517" spans="1:14" ht="15.75" customHeight="1">
      <c r="A517" s="53"/>
      <c r="K517" s="1"/>
      <c r="L517" s="1"/>
      <c r="M517" s="1"/>
      <c r="N517" s="1"/>
    </row>
    <row r="518" spans="1:14" ht="15.75" customHeight="1">
      <c r="A518" s="53"/>
      <c r="K518" s="1"/>
      <c r="L518" s="1"/>
      <c r="M518" s="1"/>
      <c r="N518" s="1"/>
    </row>
    <row r="519" spans="1:14" ht="15.75" customHeight="1">
      <c r="A519" s="53"/>
      <c r="K519" s="1"/>
      <c r="L519" s="1"/>
      <c r="M519" s="1"/>
      <c r="N519" s="1"/>
    </row>
    <row r="520" spans="1:14" ht="15.75" customHeight="1">
      <c r="A520" s="53"/>
      <c r="K520" s="1"/>
      <c r="L520" s="1"/>
      <c r="M520" s="1"/>
      <c r="N520" s="1"/>
    </row>
    <row r="521" spans="1:14" ht="15.75" customHeight="1">
      <c r="A521" s="53"/>
      <c r="K521" s="1"/>
      <c r="L521" s="1"/>
      <c r="M521" s="1"/>
      <c r="N521" s="1"/>
    </row>
    <row r="522" spans="1:14" ht="15.75" customHeight="1">
      <c r="A522" s="53"/>
      <c r="K522" s="1"/>
      <c r="L522" s="1"/>
      <c r="M522" s="1"/>
      <c r="N522" s="1"/>
    </row>
    <row r="523" spans="1:14" ht="15.75" customHeight="1">
      <c r="A523" s="53"/>
      <c r="K523" s="1"/>
      <c r="L523" s="1"/>
      <c r="M523" s="1"/>
      <c r="N523" s="1"/>
    </row>
    <row r="524" spans="1:14" ht="15.75" customHeight="1">
      <c r="A524" s="53"/>
      <c r="K524" s="1"/>
      <c r="L524" s="1"/>
      <c r="M524" s="1"/>
      <c r="N524" s="1"/>
    </row>
    <row r="525" spans="1:14" ht="15.75" customHeight="1">
      <c r="A525" s="53"/>
      <c r="K525" s="1"/>
      <c r="L525" s="1"/>
      <c r="M525" s="1"/>
      <c r="N525" s="1"/>
    </row>
    <row r="526" spans="1:14" ht="15.75" customHeight="1">
      <c r="A526" s="53"/>
      <c r="K526" s="1"/>
      <c r="L526" s="1"/>
      <c r="M526" s="1"/>
      <c r="N526" s="1"/>
    </row>
    <row r="527" spans="1:14" ht="15.75" customHeight="1">
      <c r="A527" s="53"/>
      <c r="K527" s="1"/>
      <c r="L527" s="1"/>
      <c r="M527" s="1"/>
      <c r="N527" s="1"/>
    </row>
    <row r="528" spans="1:14" ht="15.75" customHeight="1">
      <c r="A528" s="53"/>
      <c r="K528" s="1"/>
      <c r="L528" s="1"/>
      <c r="M528" s="1"/>
      <c r="N528" s="1"/>
    </row>
    <row r="529" spans="1:14" ht="15.75" customHeight="1">
      <c r="A529" s="53"/>
      <c r="K529" s="1"/>
      <c r="L529" s="1"/>
      <c r="M529" s="1"/>
      <c r="N529" s="1"/>
    </row>
    <row r="530" spans="1:14" ht="15.75" customHeight="1">
      <c r="A530" s="53"/>
      <c r="K530" s="1"/>
      <c r="L530" s="1"/>
      <c r="M530" s="1"/>
      <c r="N530" s="1"/>
    </row>
    <row r="531" spans="1:14" ht="15.75" customHeight="1">
      <c r="A531" s="53"/>
      <c r="K531" s="1"/>
      <c r="L531" s="1"/>
      <c r="M531" s="1"/>
      <c r="N531" s="1"/>
    </row>
    <row r="532" spans="1:14" ht="15.75" customHeight="1">
      <c r="A532" s="53"/>
      <c r="K532" s="1"/>
      <c r="L532" s="1"/>
      <c r="M532" s="1"/>
      <c r="N532" s="1"/>
    </row>
    <row r="533" spans="1:14" ht="15.75" customHeight="1">
      <c r="A533" s="53"/>
      <c r="K533" s="1"/>
      <c r="L533" s="1"/>
      <c r="M533" s="1"/>
      <c r="N533" s="1"/>
    </row>
    <row r="534" spans="1:14" ht="15.75" customHeight="1">
      <c r="A534" s="53"/>
      <c r="K534" s="1"/>
      <c r="L534" s="1"/>
      <c r="M534" s="1"/>
      <c r="N534" s="1"/>
    </row>
    <row r="535" spans="1:14" ht="15.75" customHeight="1">
      <c r="A535" s="53"/>
      <c r="K535" s="1"/>
      <c r="L535" s="1"/>
      <c r="M535" s="1"/>
      <c r="N535" s="1"/>
    </row>
    <row r="536" spans="1:14" ht="15.75" customHeight="1">
      <c r="A536" s="53"/>
      <c r="K536" s="1"/>
      <c r="L536" s="1"/>
      <c r="M536" s="1"/>
      <c r="N536" s="1"/>
    </row>
    <row r="537" spans="1:14" ht="15.75" customHeight="1">
      <c r="A537" s="53"/>
      <c r="K537" s="1"/>
      <c r="L537" s="1"/>
      <c r="M537" s="1"/>
      <c r="N537" s="1"/>
    </row>
    <row r="538" spans="1:14" ht="15.75" customHeight="1">
      <c r="A538" s="53"/>
      <c r="K538" s="1"/>
      <c r="L538" s="1"/>
      <c r="M538" s="1"/>
      <c r="N538" s="1"/>
    </row>
    <row r="539" spans="1:14" ht="15.75" customHeight="1">
      <c r="A539" s="53"/>
      <c r="K539" s="1"/>
      <c r="L539" s="1"/>
      <c r="M539" s="1"/>
      <c r="N539" s="1"/>
    </row>
    <row r="540" spans="1:14" ht="15.75" customHeight="1">
      <c r="A540" s="53"/>
      <c r="K540" s="1"/>
      <c r="L540" s="1"/>
      <c r="M540" s="1"/>
      <c r="N540" s="1"/>
    </row>
    <row r="541" spans="1:14" ht="15.75" customHeight="1">
      <c r="A541" s="53"/>
      <c r="K541" s="1"/>
      <c r="L541" s="1"/>
      <c r="M541" s="1"/>
      <c r="N541" s="1"/>
    </row>
    <row r="542" spans="1:14" ht="15.75" customHeight="1">
      <c r="A542" s="53"/>
      <c r="K542" s="1"/>
      <c r="L542" s="1"/>
      <c r="M542" s="1"/>
      <c r="N542" s="1"/>
    </row>
    <row r="543" spans="1:14" ht="15.75" customHeight="1">
      <c r="A543" s="53"/>
      <c r="K543" s="1"/>
      <c r="L543" s="1"/>
      <c r="M543" s="1"/>
      <c r="N543" s="1"/>
    </row>
    <row r="544" spans="1:14" ht="15.75" customHeight="1">
      <c r="A544" s="53"/>
      <c r="K544" s="1"/>
      <c r="L544" s="1"/>
      <c r="M544" s="1"/>
      <c r="N544" s="1"/>
    </row>
    <row r="545" spans="1:14" ht="15.75" customHeight="1">
      <c r="A545" s="53"/>
      <c r="K545" s="1"/>
      <c r="L545" s="1"/>
      <c r="M545" s="1"/>
      <c r="N545" s="1"/>
    </row>
    <row r="546" spans="1:14" ht="15.75" customHeight="1">
      <c r="A546" s="53"/>
      <c r="K546" s="1"/>
      <c r="L546" s="1"/>
      <c r="M546" s="1"/>
      <c r="N546" s="1"/>
    </row>
    <row r="547" spans="1:14" ht="15.75" customHeight="1">
      <c r="A547" s="53"/>
      <c r="K547" s="1"/>
      <c r="L547" s="1"/>
      <c r="M547" s="1"/>
      <c r="N547" s="1"/>
    </row>
    <row r="548" spans="1:14" ht="15.75" customHeight="1">
      <c r="A548" s="53"/>
      <c r="K548" s="1"/>
      <c r="L548" s="1"/>
      <c r="M548" s="1"/>
      <c r="N548" s="1"/>
    </row>
    <row r="549" spans="1:14" ht="15.75" customHeight="1">
      <c r="A549" s="53"/>
      <c r="K549" s="1"/>
      <c r="L549" s="1"/>
      <c r="M549" s="1"/>
      <c r="N549" s="1"/>
    </row>
    <row r="550" spans="1:14" ht="15.75" customHeight="1">
      <c r="A550" s="53"/>
      <c r="K550" s="1"/>
      <c r="L550" s="1"/>
      <c r="M550" s="1"/>
      <c r="N550" s="1"/>
    </row>
    <row r="551" spans="1:14" ht="15.75" customHeight="1">
      <c r="A551" s="53"/>
      <c r="K551" s="1"/>
      <c r="L551" s="1"/>
      <c r="M551" s="1"/>
      <c r="N551" s="1"/>
    </row>
    <row r="552" spans="1:14" ht="15.75" customHeight="1">
      <c r="A552" s="53"/>
      <c r="K552" s="1"/>
      <c r="L552" s="1"/>
      <c r="M552" s="1"/>
      <c r="N552" s="1"/>
    </row>
    <row r="553" spans="1:14" ht="15.75" customHeight="1">
      <c r="A553" s="53"/>
      <c r="K553" s="1"/>
      <c r="L553" s="1"/>
      <c r="M553" s="1"/>
      <c r="N553" s="1"/>
    </row>
    <row r="554" spans="1:14" ht="15.75" customHeight="1">
      <c r="A554" s="53"/>
      <c r="K554" s="1"/>
      <c r="L554" s="1"/>
      <c r="M554" s="1"/>
      <c r="N554" s="1"/>
    </row>
    <row r="555" spans="1:14" ht="15.75" customHeight="1">
      <c r="A555" s="53"/>
      <c r="K555" s="1"/>
      <c r="L555" s="1"/>
      <c r="M555" s="1"/>
      <c r="N555" s="1"/>
    </row>
    <row r="556" spans="1:14" ht="15.75" customHeight="1">
      <c r="A556" s="53"/>
      <c r="K556" s="1"/>
      <c r="L556" s="1"/>
      <c r="M556" s="1"/>
      <c r="N556" s="1"/>
    </row>
    <row r="557" spans="1:14" ht="15.75" customHeight="1">
      <c r="A557" s="53"/>
      <c r="K557" s="1"/>
      <c r="L557" s="1"/>
      <c r="M557" s="1"/>
      <c r="N557" s="1"/>
    </row>
    <row r="558" spans="1:14" ht="15.75" customHeight="1">
      <c r="A558" s="53"/>
      <c r="K558" s="1"/>
      <c r="L558" s="1"/>
      <c r="M558" s="1"/>
      <c r="N558" s="1"/>
    </row>
    <row r="559" spans="1:14" ht="15.75" customHeight="1">
      <c r="A559" s="53"/>
      <c r="K559" s="1"/>
      <c r="L559" s="1"/>
      <c r="M559" s="1"/>
      <c r="N559" s="1"/>
    </row>
    <row r="560" spans="1:14" ht="15.75" customHeight="1">
      <c r="A560" s="53"/>
      <c r="K560" s="1"/>
      <c r="L560" s="1"/>
      <c r="M560" s="1"/>
      <c r="N560" s="1"/>
    </row>
    <row r="561" spans="1:14" ht="15.75" customHeight="1">
      <c r="A561" s="53"/>
      <c r="K561" s="1"/>
      <c r="L561" s="1"/>
      <c r="M561" s="1"/>
      <c r="N561" s="1"/>
    </row>
    <row r="562" spans="1:14" ht="15.75" customHeight="1">
      <c r="A562" s="53"/>
      <c r="K562" s="1"/>
      <c r="L562" s="1"/>
      <c r="M562" s="1"/>
      <c r="N562" s="1"/>
    </row>
    <row r="563" spans="1:14" ht="15.75" customHeight="1">
      <c r="A563" s="53"/>
      <c r="K563" s="1"/>
      <c r="L563" s="1"/>
      <c r="M563" s="1"/>
      <c r="N563" s="1"/>
    </row>
    <row r="564" spans="1:14" ht="15.75" customHeight="1">
      <c r="A564" s="53"/>
      <c r="K564" s="1"/>
      <c r="L564" s="1"/>
      <c r="M564" s="1"/>
      <c r="N564" s="1"/>
    </row>
    <row r="565" spans="1:14" ht="15.75" customHeight="1">
      <c r="A565" s="53"/>
      <c r="K565" s="1"/>
      <c r="L565" s="1"/>
      <c r="M565" s="1"/>
      <c r="N565" s="1"/>
    </row>
    <row r="566" spans="1:14" ht="15.75" customHeight="1">
      <c r="A566" s="53"/>
      <c r="K566" s="1"/>
      <c r="L566" s="1"/>
      <c r="M566" s="1"/>
      <c r="N566" s="1"/>
    </row>
    <row r="567" spans="1:14" ht="15.75" customHeight="1">
      <c r="A567" s="53"/>
      <c r="K567" s="1"/>
      <c r="L567" s="1"/>
      <c r="M567" s="1"/>
      <c r="N567" s="1"/>
    </row>
    <row r="568" spans="1:14" ht="15.75" customHeight="1">
      <c r="A568" s="53"/>
      <c r="K568" s="1"/>
      <c r="L568" s="1"/>
      <c r="M568" s="1"/>
      <c r="N568" s="1"/>
    </row>
    <row r="569" spans="1:14" ht="15.75" customHeight="1">
      <c r="A569" s="53"/>
      <c r="K569" s="1"/>
      <c r="L569" s="1"/>
      <c r="M569" s="1"/>
      <c r="N569" s="1"/>
    </row>
    <row r="570" spans="1:14" ht="15.75" customHeight="1">
      <c r="A570" s="53"/>
      <c r="K570" s="1"/>
      <c r="L570" s="1"/>
      <c r="M570" s="1"/>
      <c r="N570" s="1"/>
    </row>
    <row r="571" spans="1:14" ht="15.75" customHeight="1">
      <c r="A571" s="53"/>
      <c r="K571" s="1"/>
      <c r="L571" s="1"/>
      <c r="M571" s="1"/>
      <c r="N571" s="1"/>
    </row>
    <row r="572" spans="1:14" ht="15.75" customHeight="1">
      <c r="A572" s="53"/>
      <c r="K572" s="1"/>
      <c r="L572" s="1"/>
      <c r="M572" s="1"/>
      <c r="N572" s="1"/>
    </row>
    <row r="573" spans="1:14" ht="15.75" customHeight="1">
      <c r="A573" s="53"/>
      <c r="K573" s="1"/>
      <c r="L573" s="1"/>
      <c r="M573" s="1"/>
      <c r="N573" s="1"/>
    </row>
    <row r="574" spans="1:14" ht="15.75" customHeight="1">
      <c r="A574" s="53"/>
      <c r="K574" s="1"/>
      <c r="L574" s="1"/>
      <c r="M574" s="1"/>
      <c r="N574" s="1"/>
    </row>
    <row r="575" spans="1:14" ht="15.75" customHeight="1">
      <c r="A575" s="53"/>
      <c r="K575" s="1"/>
      <c r="L575" s="1"/>
      <c r="M575" s="1"/>
      <c r="N575" s="1"/>
    </row>
    <row r="576" spans="1:14" ht="15.75" customHeight="1">
      <c r="A576" s="53"/>
      <c r="K576" s="1"/>
      <c r="L576" s="1"/>
      <c r="M576" s="1"/>
      <c r="N576" s="1"/>
    </row>
    <row r="577" spans="1:14" ht="15.75" customHeight="1">
      <c r="A577" s="53"/>
      <c r="K577" s="1"/>
      <c r="L577" s="1"/>
      <c r="M577" s="1"/>
      <c r="N577" s="1"/>
    </row>
    <row r="578" spans="1:14" ht="15.75" customHeight="1">
      <c r="A578" s="53"/>
      <c r="K578" s="1"/>
      <c r="L578" s="1"/>
      <c r="M578" s="1"/>
      <c r="N578" s="1"/>
    </row>
    <row r="579" spans="1:14" ht="15.75" customHeight="1">
      <c r="A579" s="53"/>
      <c r="K579" s="1"/>
      <c r="L579" s="1"/>
      <c r="M579" s="1"/>
      <c r="N579" s="1"/>
    </row>
    <row r="580" spans="1:14" ht="15.75" customHeight="1">
      <c r="A580" s="53"/>
      <c r="K580" s="1"/>
      <c r="L580" s="1"/>
      <c r="M580" s="1"/>
      <c r="N580" s="1"/>
    </row>
    <row r="581" spans="1:14" ht="15.75" customHeight="1">
      <c r="A581" s="53"/>
      <c r="K581" s="1"/>
      <c r="L581" s="1"/>
      <c r="M581" s="1"/>
      <c r="N581" s="1"/>
    </row>
    <row r="582" spans="1:14" ht="15.75" customHeight="1">
      <c r="A582" s="53"/>
      <c r="K582" s="1"/>
      <c r="L582" s="1"/>
      <c r="M582" s="1"/>
      <c r="N582" s="1"/>
    </row>
    <row r="583" spans="1:14" ht="15.75" customHeight="1">
      <c r="A583" s="53"/>
      <c r="K583" s="1"/>
      <c r="L583" s="1"/>
      <c r="M583" s="1"/>
      <c r="N583" s="1"/>
    </row>
    <row r="584" spans="1:14" ht="15.75" customHeight="1">
      <c r="A584" s="53"/>
      <c r="K584" s="1"/>
      <c r="L584" s="1"/>
      <c r="M584" s="1"/>
      <c r="N584" s="1"/>
    </row>
    <row r="585" spans="1:14" ht="15.75" customHeight="1">
      <c r="A585" s="53"/>
      <c r="K585" s="1"/>
      <c r="L585" s="1"/>
      <c r="M585" s="1"/>
      <c r="N585" s="1"/>
    </row>
    <row r="586" spans="1:14" ht="15.75" customHeight="1">
      <c r="A586" s="53"/>
      <c r="K586" s="1"/>
      <c r="L586" s="1"/>
      <c r="M586" s="1"/>
      <c r="N586" s="1"/>
    </row>
    <row r="587" spans="1:14" ht="15.75" customHeight="1">
      <c r="A587" s="53"/>
      <c r="K587" s="1"/>
      <c r="L587" s="1"/>
      <c r="M587" s="1"/>
      <c r="N587" s="1"/>
    </row>
    <row r="588" spans="1:14" ht="15.75" customHeight="1">
      <c r="A588" s="53"/>
      <c r="K588" s="1"/>
      <c r="L588" s="1"/>
      <c r="M588" s="1"/>
      <c r="N588" s="1"/>
    </row>
    <row r="589" spans="1:14" ht="15.75" customHeight="1">
      <c r="A589" s="53"/>
      <c r="K589" s="1"/>
      <c r="L589" s="1"/>
      <c r="M589" s="1"/>
      <c r="N589" s="1"/>
    </row>
    <row r="590" spans="1:14" ht="15.75" customHeight="1">
      <c r="A590" s="53"/>
      <c r="K590" s="1"/>
      <c r="L590" s="1"/>
      <c r="M590" s="1"/>
      <c r="N590" s="1"/>
    </row>
    <row r="591" spans="1:14" ht="15.75" customHeight="1">
      <c r="A591" s="53"/>
      <c r="K591" s="1"/>
      <c r="L591" s="1"/>
      <c r="M591" s="1"/>
      <c r="N591" s="1"/>
    </row>
    <row r="592" spans="1:14" ht="15.75" customHeight="1">
      <c r="A592" s="53"/>
      <c r="K592" s="1"/>
      <c r="L592" s="1"/>
      <c r="M592" s="1"/>
      <c r="N592" s="1"/>
    </row>
    <row r="593" spans="1:14" ht="15.75" customHeight="1">
      <c r="A593" s="53"/>
      <c r="K593" s="1"/>
      <c r="L593" s="1"/>
      <c r="M593" s="1"/>
      <c r="N593" s="1"/>
    </row>
    <row r="594" spans="1:14" ht="15.75" customHeight="1">
      <c r="A594" s="53"/>
      <c r="K594" s="1"/>
      <c r="L594" s="1"/>
      <c r="M594" s="1"/>
      <c r="N594" s="1"/>
    </row>
    <row r="595" spans="1:14" ht="15.75" customHeight="1">
      <c r="A595" s="53"/>
      <c r="K595" s="1"/>
      <c r="L595" s="1"/>
      <c r="M595" s="1"/>
      <c r="N595" s="1"/>
    </row>
    <row r="596" spans="1:14" ht="15.75" customHeight="1">
      <c r="A596" s="53"/>
      <c r="K596" s="1"/>
      <c r="L596" s="1"/>
      <c r="M596" s="1"/>
      <c r="N596" s="1"/>
    </row>
    <row r="597" spans="1:14" ht="15.75" customHeight="1">
      <c r="A597" s="53"/>
      <c r="K597" s="1"/>
      <c r="L597" s="1"/>
      <c r="M597" s="1"/>
      <c r="N597" s="1"/>
    </row>
    <row r="598" spans="1:14" ht="15.75" customHeight="1">
      <c r="A598" s="53"/>
      <c r="K598" s="1"/>
      <c r="L598" s="1"/>
      <c r="M598" s="1"/>
      <c r="N598" s="1"/>
    </row>
    <row r="599" spans="1:14" ht="15.75" customHeight="1">
      <c r="A599" s="53"/>
      <c r="K599" s="1"/>
      <c r="L599" s="1"/>
      <c r="M599" s="1"/>
      <c r="N599" s="1"/>
    </row>
    <row r="600" spans="1:14" ht="15.75" customHeight="1">
      <c r="A600" s="53"/>
      <c r="K600" s="1"/>
      <c r="L600" s="1"/>
      <c r="M600" s="1"/>
      <c r="N600" s="1"/>
    </row>
    <row r="601" spans="1:14" ht="15.75" customHeight="1">
      <c r="A601" s="53"/>
      <c r="K601" s="1"/>
      <c r="L601" s="1"/>
      <c r="M601" s="1"/>
      <c r="N601" s="1"/>
    </row>
    <row r="602" spans="1:14" ht="15.75" customHeight="1">
      <c r="A602" s="53"/>
      <c r="K602" s="1"/>
      <c r="L602" s="1"/>
      <c r="M602" s="1"/>
      <c r="N602" s="1"/>
    </row>
    <row r="603" spans="1:14" ht="15.75" customHeight="1">
      <c r="A603" s="53"/>
      <c r="K603" s="1"/>
      <c r="L603" s="1"/>
      <c r="M603" s="1"/>
      <c r="N603" s="1"/>
    </row>
    <row r="604" spans="1:14" ht="15.75" customHeight="1">
      <c r="A604" s="53"/>
      <c r="K604" s="1"/>
      <c r="L604" s="1"/>
      <c r="M604" s="1"/>
      <c r="N604" s="1"/>
    </row>
    <row r="605" spans="1:14" ht="15.75" customHeight="1">
      <c r="A605" s="53"/>
      <c r="K605" s="1"/>
      <c r="L605" s="1"/>
      <c r="M605" s="1"/>
      <c r="N605" s="1"/>
    </row>
    <row r="606" spans="1:14" ht="15.75" customHeight="1">
      <c r="A606" s="53"/>
      <c r="K606" s="1"/>
      <c r="L606" s="1"/>
      <c r="M606" s="1"/>
      <c r="N606" s="1"/>
    </row>
    <row r="607" spans="1:14" ht="15.75" customHeight="1">
      <c r="A607" s="53"/>
      <c r="K607" s="1"/>
      <c r="L607" s="1"/>
      <c r="M607" s="1"/>
      <c r="N607" s="1"/>
    </row>
    <row r="608" spans="1:14" ht="15.75" customHeight="1">
      <c r="A608" s="53"/>
      <c r="K608" s="1"/>
      <c r="L608" s="1"/>
      <c r="M608" s="1"/>
      <c r="N608" s="1"/>
    </row>
    <row r="609" spans="1:14" ht="15.75" customHeight="1">
      <c r="A609" s="53"/>
      <c r="K609" s="1"/>
      <c r="L609" s="1"/>
      <c r="M609" s="1"/>
      <c r="N609" s="1"/>
    </row>
    <row r="610" spans="1:14" ht="15.75" customHeight="1">
      <c r="A610" s="53"/>
      <c r="K610" s="1"/>
      <c r="L610" s="1"/>
      <c r="M610" s="1"/>
      <c r="N610" s="1"/>
    </row>
    <row r="611" spans="1:14" ht="15.75" customHeight="1">
      <c r="A611" s="53"/>
      <c r="K611" s="1"/>
      <c r="L611" s="1"/>
      <c r="M611" s="1"/>
      <c r="N611" s="1"/>
    </row>
    <row r="612" spans="1:14" ht="15.75" customHeight="1">
      <c r="A612" s="53"/>
      <c r="K612" s="1"/>
      <c r="L612" s="1"/>
      <c r="M612" s="1"/>
      <c r="N612" s="1"/>
    </row>
    <row r="613" spans="1:14" ht="15.75" customHeight="1">
      <c r="A613" s="53"/>
      <c r="K613" s="1"/>
      <c r="L613" s="1"/>
      <c r="M613" s="1"/>
      <c r="N613" s="1"/>
    </row>
    <row r="614" spans="1:14" ht="15.75" customHeight="1">
      <c r="A614" s="53"/>
      <c r="K614" s="1"/>
      <c r="L614" s="1"/>
      <c r="M614" s="1"/>
      <c r="N614" s="1"/>
    </row>
    <row r="615" spans="1:14" ht="15.75" customHeight="1">
      <c r="A615" s="53"/>
      <c r="K615" s="1"/>
      <c r="L615" s="1"/>
      <c r="M615" s="1"/>
      <c r="N615" s="1"/>
    </row>
    <row r="616" spans="1:14" ht="15.75" customHeight="1">
      <c r="A616" s="53"/>
      <c r="K616" s="1"/>
      <c r="L616" s="1"/>
      <c r="M616" s="1"/>
      <c r="N616" s="1"/>
    </row>
    <row r="617" spans="1:14" ht="15.75" customHeight="1">
      <c r="A617" s="53"/>
      <c r="K617" s="1"/>
      <c r="L617" s="1"/>
      <c r="M617" s="1"/>
      <c r="N617" s="1"/>
    </row>
    <row r="618" spans="1:14" ht="15.75" customHeight="1">
      <c r="A618" s="53"/>
      <c r="K618" s="1"/>
      <c r="L618" s="1"/>
      <c r="M618" s="1"/>
      <c r="N618" s="1"/>
    </row>
    <row r="619" spans="1:14" ht="15.75" customHeight="1">
      <c r="A619" s="53"/>
      <c r="K619" s="1"/>
      <c r="L619" s="1"/>
      <c r="M619" s="1"/>
      <c r="N619" s="1"/>
    </row>
    <row r="620" spans="1:14" ht="15.75" customHeight="1">
      <c r="A620" s="53"/>
      <c r="K620" s="1"/>
      <c r="L620" s="1"/>
      <c r="M620" s="1"/>
      <c r="N620" s="1"/>
    </row>
    <row r="621" spans="1:14" ht="15.75" customHeight="1">
      <c r="A621" s="53"/>
      <c r="K621" s="1"/>
      <c r="L621" s="1"/>
      <c r="M621" s="1"/>
      <c r="N621" s="1"/>
    </row>
    <row r="622" spans="1:14" ht="15.75" customHeight="1">
      <c r="A622" s="53"/>
      <c r="K622" s="1"/>
      <c r="L622" s="1"/>
      <c r="M622" s="1"/>
      <c r="N622" s="1"/>
    </row>
    <row r="623" spans="1:14" ht="15.75" customHeight="1">
      <c r="A623" s="53"/>
      <c r="K623" s="1"/>
      <c r="L623" s="1"/>
      <c r="M623" s="1"/>
      <c r="N623" s="1"/>
    </row>
    <row r="624" spans="1:14" ht="15.75" customHeight="1">
      <c r="A624" s="53"/>
      <c r="K624" s="1"/>
      <c r="L624" s="1"/>
      <c r="M624" s="1"/>
      <c r="N624" s="1"/>
    </row>
    <row r="625" spans="1:14" ht="15.75" customHeight="1">
      <c r="A625" s="53"/>
      <c r="K625" s="1"/>
      <c r="L625" s="1"/>
      <c r="M625" s="1"/>
      <c r="N625" s="1"/>
    </row>
    <row r="626" spans="1:14" ht="15.75" customHeight="1">
      <c r="A626" s="53"/>
      <c r="K626" s="1"/>
      <c r="L626" s="1"/>
      <c r="M626" s="1"/>
      <c r="N626" s="1"/>
    </row>
    <row r="627" spans="1:14" ht="15.75" customHeight="1">
      <c r="A627" s="53"/>
      <c r="K627" s="1"/>
      <c r="L627" s="1"/>
      <c r="M627" s="1"/>
      <c r="N627" s="1"/>
    </row>
    <row r="628" spans="1:14" ht="15.75" customHeight="1">
      <c r="A628" s="53"/>
      <c r="K628" s="1"/>
      <c r="L628" s="1"/>
      <c r="M628" s="1"/>
      <c r="N628" s="1"/>
    </row>
    <row r="629" spans="1:14" ht="15.75" customHeight="1">
      <c r="A629" s="53"/>
      <c r="K629" s="1"/>
      <c r="L629" s="1"/>
      <c r="M629" s="1"/>
      <c r="N629" s="1"/>
    </row>
    <row r="630" spans="1:14" ht="15.75" customHeight="1">
      <c r="A630" s="53"/>
      <c r="K630" s="1"/>
      <c r="L630" s="1"/>
      <c r="M630" s="1"/>
      <c r="N630" s="1"/>
    </row>
    <row r="631" spans="1:14" ht="15.75" customHeight="1">
      <c r="A631" s="53"/>
      <c r="K631" s="1"/>
      <c r="L631" s="1"/>
      <c r="M631" s="1"/>
      <c r="N631" s="1"/>
    </row>
    <row r="632" spans="1:14" ht="15.75" customHeight="1">
      <c r="A632" s="53"/>
      <c r="K632" s="1"/>
      <c r="L632" s="1"/>
      <c r="M632" s="1"/>
      <c r="N632" s="1"/>
    </row>
    <row r="633" spans="1:14" ht="15.75" customHeight="1">
      <c r="A633" s="53"/>
      <c r="K633" s="1"/>
      <c r="L633" s="1"/>
      <c r="M633" s="1"/>
      <c r="N633" s="1"/>
    </row>
    <row r="634" spans="1:14" ht="15.75" customHeight="1">
      <c r="A634" s="53"/>
      <c r="K634" s="1"/>
      <c r="L634" s="1"/>
      <c r="M634" s="1"/>
      <c r="N634" s="1"/>
    </row>
    <row r="635" spans="1:14" ht="15.75" customHeight="1">
      <c r="A635" s="53"/>
      <c r="K635" s="1"/>
      <c r="L635" s="1"/>
      <c r="M635" s="1"/>
      <c r="N635" s="1"/>
    </row>
    <row r="636" spans="1:14" ht="15.75" customHeight="1">
      <c r="A636" s="53"/>
      <c r="K636" s="1"/>
      <c r="L636" s="1"/>
      <c r="M636" s="1"/>
      <c r="N636" s="1"/>
    </row>
    <row r="637" spans="1:14" ht="15.75" customHeight="1">
      <c r="A637" s="53"/>
      <c r="K637" s="1"/>
      <c r="L637" s="1"/>
      <c r="M637" s="1"/>
      <c r="N637" s="1"/>
    </row>
    <row r="638" spans="1:14" ht="15.75" customHeight="1">
      <c r="A638" s="53"/>
      <c r="K638" s="1"/>
      <c r="L638" s="1"/>
      <c r="M638" s="1"/>
      <c r="N638" s="1"/>
    </row>
    <row r="639" spans="1:14" ht="15.75" customHeight="1">
      <c r="A639" s="53"/>
      <c r="K639" s="1"/>
      <c r="L639" s="1"/>
      <c r="M639" s="1"/>
      <c r="N639" s="1"/>
    </row>
    <row r="640" spans="1:14" ht="15.75" customHeight="1">
      <c r="A640" s="53"/>
      <c r="K640" s="1"/>
      <c r="L640" s="1"/>
      <c r="M640" s="1"/>
      <c r="N640" s="1"/>
    </row>
    <row r="641" spans="1:14" ht="15.75" customHeight="1">
      <c r="A641" s="53"/>
      <c r="K641" s="1"/>
      <c r="L641" s="1"/>
      <c r="M641" s="1"/>
      <c r="N641" s="1"/>
    </row>
    <row r="642" spans="1:14" ht="15.75" customHeight="1">
      <c r="A642" s="53"/>
      <c r="K642" s="1"/>
      <c r="L642" s="1"/>
      <c r="M642" s="1"/>
      <c r="N642" s="1"/>
    </row>
    <row r="643" spans="1:14" ht="15.75" customHeight="1">
      <c r="A643" s="53"/>
      <c r="K643" s="1"/>
      <c r="L643" s="1"/>
      <c r="M643" s="1"/>
      <c r="N643" s="1"/>
    </row>
    <row r="644" spans="1:14" ht="15.75" customHeight="1">
      <c r="A644" s="53"/>
      <c r="K644" s="1"/>
      <c r="L644" s="1"/>
      <c r="M644" s="1"/>
      <c r="N644" s="1"/>
    </row>
    <row r="645" spans="1:14" ht="15.75" customHeight="1">
      <c r="A645" s="53"/>
      <c r="K645" s="1"/>
      <c r="L645" s="1"/>
      <c r="M645" s="1"/>
      <c r="N645" s="1"/>
    </row>
    <row r="646" spans="1:14" ht="15.75" customHeight="1">
      <c r="A646" s="53"/>
      <c r="K646" s="1"/>
      <c r="L646" s="1"/>
      <c r="M646" s="1"/>
      <c r="N646" s="1"/>
    </row>
    <row r="647" spans="1:14" ht="15.75" customHeight="1">
      <c r="A647" s="53"/>
      <c r="K647" s="1"/>
      <c r="L647" s="1"/>
      <c r="M647" s="1"/>
      <c r="N647" s="1"/>
    </row>
    <row r="648" spans="1:14" ht="15.75" customHeight="1">
      <c r="A648" s="53"/>
      <c r="K648" s="1"/>
      <c r="L648" s="1"/>
      <c r="M648" s="1"/>
      <c r="N648" s="1"/>
    </row>
    <row r="649" spans="1:14" ht="15.75" customHeight="1">
      <c r="A649" s="53"/>
      <c r="K649" s="1"/>
      <c r="L649" s="1"/>
      <c r="M649" s="1"/>
      <c r="N649" s="1"/>
    </row>
    <row r="650" spans="1:14" ht="15.75" customHeight="1">
      <c r="A650" s="53"/>
      <c r="K650" s="1"/>
      <c r="L650" s="1"/>
      <c r="M650" s="1"/>
      <c r="N650" s="1"/>
    </row>
    <row r="651" spans="1:14" ht="15.75" customHeight="1">
      <c r="A651" s="53"/>
      <c r="K651" s="1"/>
      <c r="L651" s="1"/>
      <c r="M651" s="1"/>
      <c r="N651" s="1"/>
    </row>
    <row r="652" spans="1:14" ht="15.75" customHeight="1">
      <c r="A652" s="53"/>
      <c r="K652" s="1"/>
      <c r="L652" s="1"/>
      <c r="M652" s="1"/>
      <c r="N652" s="1"/>
    </row>
    <row r="653" spans="1:14" ht="15.75" customHeight="1">
      <c r="A653" s="53"/>
      <c r="K653" s="1"/>
      <c r="L653" s="1"/>
      <c r="M653" s="1"/>
      <c r="N653" s="1"/>
    </row>
    <row r="654" spans="1:14" ht="15.75" customHeight="1">
      <c r="A654" s="53"/>
      <c r="K654" s="1"/>
      <c r="L654" s="1"/>
      <c r="M654" s="1"/>
      <c r="N654" s="1"/>
    </row>
    <row r="655" spans="1:14" ht="15.75" customHeight="1">
      <c r="A655" s="53"/>
      <c r="K655" s="1"/>
      <c r="L655" s="1"/>
      <c r="M655" s="1"/>
      <c r="N655" s="1"/>
    </row>
    <row r="656" spans="1:14" ht="15.75" customHeight="1">
      <c r="A656" s="53"/>
      <c r="K656" s="1"/>
      <c r="L656" s="1"/>
      <c r="M656" s="1"/>
      <c r="N656" s="1"/>
    </row>
    <row r="657" spans="1:14" ht="15.75" customHeight="1">
      <c r="A657" s="53"/>
      <c r="K657" s="1"/>
      <c r="L657" s="1"/>
      <c r="M657" s="1"/>
      <c r="N657" s="1"/>
    </row>
    <row r="658" spans="1:14" ht="15.75" customHeight="1">
      <c r="A658" s="53"/>
      <c r="K658" s="1"/>
      <c r="L658" s="1"/>
      <c r="M658" s="1"/>
      <c r="N658" s="1"/>
    </row>
    <row r="659" spans="1:14" ht="15.75" customHeight="1">
      <c r="A659" s="53"/>
      <c r="K659" s="1"/>
      <c r="L659" s="1"/>
      <c r="M659" s="1"/>
      <c r="N659" s="1"/>
    </row>
    <row r="660" spans="1:14" ht="15.75" customHeight="1">
      <c r="A660" s="53"/>
      <c r="K660" s="1"/>
      <c r="L660" s="1"/>
      <c r="M660" s="1"/>
      <c r="N660" s="1"/>
    </row>
    <row r="661" spans="1:14" ht="15.75" customHeight="1">
      <c r="A661" s="53"/>
      <c r="K661" s="1"/>
      <c r="L661" s="1"/>
      <c r="M661" s="1"/>
      <c r="N661" s="1"/>
    </row>
    <row r="662" spans="1:14" ht="15.75" customHeight="1">
      <c r="A662" s="53"/>
      <c r="K662" s="1"/>
      <c r="L662" s="1"/>
      <c r="M662" s="1"/>
      <c r="N662" s="1"/>
    </row>
    <row r="663" spans="1:14" ht="15.75" customHeight="1">
      <c r="A663" s="53"/>
      <c r="K663" s="1"/>
      <c r="L663" s="1"/>
      <c r="M663" s="1"/>
      <c r="N663" s="1"/>
    </row>
    <row r="664" spans="1:14" ht="15.75" customHeight="1">
      <c r="A664" s="53"/>
      <c r="K664" s="1"/>
      <c r="L664" s="1"/>
      <c r="M664" s="1"/>
      <c r="N664" s="1"/>
    </row>
    <row r="665" spans="1:14" ht="15.75" customHeight="1">
      <c r="A665" s="53"/>
      <c r="K665" s="1"/>
      <c r="L665" s="1"/>
      <c r="M665" s="1"/>
      <c r="N665" s="1"/>
    </row>
    <row r="666" spans="1:14" ht="15.75" customHeight="1">
      <c r="A666" s="53"/>
      <c r="K666" s="1"/>
      <c r="L666" s="1"/>
      <c r="M666" s="1"/>
      <c r="N666" s="1"/>
    </row>
    <row r="667" spans="1:14" ht="15.75" customHeight="1">
      <c r="A667" s="53"/>
      <c r="K667" s="1"/>
      <c r="L667" s="1"/>
      <c r="M667" s="1"/>
      <c r="N667" s="1"/>
    </row>
    <row r="668" spans="1:14" ht="15.75" customHeight="1">
      <c r="A668" s="53"/>
      <c r="K668" s="1"/>
      <c r="L668" s="1"/>
      <c r="M668" s="1"/>
      <c r="N668" s="1"/>
    </row>
    <row r="669" spans="1:14" ht="15.75" customHeight="1">
      <c r="A669" s="53"/>
      <c r="K669" s="1"/>
      <c r="L669" s="1"/>
      <c r="M669" s="1"/>
      <c r="N669" s="1"/>
    </row>
    <row r="670" spans="1:14" ht="15.75" customHeight="1">
      <c r="A670" s="53"/>
      <c r="K670" s="1"/>
      <c r="L670" s="1"/>
      <c r="M670" s="1"/>
      <c r="N670" s="1"/>
    </row>
    <row r="671" spans="1:14" ht="15.75" customHeight="1">
      <c r="A671" s="53"/>
      <c r="K671" s="1"/>
      <c r="L671" s="1"/>
      <c r="M671" s="1"/>
      <c r="N671" s="1"/>
    </row>
    <row r="672" spans="1:14" ht="15.75" customHeight="1">
      <c r="A672" s="53"/>
      <c r="K672" s="1"/>
      <c r="L672" s="1"/>
      <c r="M672" s="1"/>
      <c r="N672" s="1"/>
    </row>
    <row r="673" spans="1:14" ht="15.75" customHeight="1">
      <c r="A673" s="53"/>
      <c r="K673" s="1"/>
      <c r="L673" s="1"/>
      <c r="M673" s="1"/>
      <c r="N673" s="1"/>
    </row>
    <row r="674" spans="1:14" ht="15.75" customHeight="1">
      <c r="A674" s="53"/>
      <c r="K674" s="1"/>
      <c r="L674" s="1"/>
      <c r="M674" s="1"/>
      <c r="N674" s="1"/>
    </row>
    <row r="675" spans="1:14" ht="15.75" customHeight="1">
      <c r="A675" s="53"/>
      <c r="K675" s="1"/>
      <c r="L675" s="1"/>
      <c r="M675" s="1"/>
      <c r="N675" s="1"/>
    </row>
    <row r="676" spans="1:14" ht="15.75" customHeight="1">
      <c r="A676" s="53"/>
      <c r="K676" s="1"/>
      <c r="L676" s="1"/>
      <c r="M676" s="1"/>
      <c r="N676" s="1"/>
    </row>
    <row r="677" spans="1:14" ht="15.75" customHeight="1">
      <c r="A677" s="53"/>
      <c r="K677" s="1"/>
      <c r="L677" s="1"/>
      <c r="M677" s="1"/>
      <c r="N677" s="1"/>
    </row>
    <row r="678" spans="1:14" ht="15.75" customHeight="1">
      <c r="A678" s="53"/>
      <c r="K678" s="1"/>
      <c r="L678" s="1"/>
      <c r="M678" s="1"/>
      <c r="N678" s="1"/>
    </row>
    <row r="679" spans="1:14" ht="15.75" customHeight="1">
      <c r="A679" s="53"/>
      <c r="K679" s="1"/>
      <c r="L679" s="1"/>
      <c r="M679" s="1"/>
      <c r="N679" s="1"/>
    </row>
    <row r="680" spans="1:14" ht="15.75" customHeight="1">
      <c r="A680" s="53"/>
      <c r="K680" s="1"/>
      <c r="L680" s="1"/>
      <c r="M680" s="1"/>
      <c r="N680" s="1"/>
    </row>
    <row r="681" spans="1:14" ht="15.75" customHeight="1">
      <c r="A681" s="53"/>
      <c r="K681" s="1"/>
      <c r="L681" s="1"/>
      <c r="M681" s="1"/>
      <c r="N681" s="1"/>
    </row>
    <row r="682" spans="1:14" ht="15.75" customHeight="1">
      <c r="A682" s="53"/>
      <c r="K682" s="1"/>
      <c r="L682" s="1"/>
      <c r="M682" s="1"/>
      <c r="N682" s="1"/>
    </row>
    <row r="683" spans="1:14" ht="15.75" customHeight="1">
      <c r="A683" s="53"/>
      <c r="K683" s="1"/>
      <c r="L683" s="1"/>
      <c r="M683" s="1"/>
      <c r="N683" s="1"/>
    </row>
    <row r="684" spans="1:14" ht="15.75" customHeight="1">
      <c r="A684" s="53"/>
      <c r="K684" s="1"/>
      <c r="L684" s="1"/>
      <c r="M684" s="1"/>
      <c r="N684" s="1"/>
    </row>
    <row r="685" spans="1:14" ht="15.75" customHeight="1">
      <c r="A685" s="53"/>
      <c r="K685" s="1"/>
      <c r="L685" s="1"/>
      <c r="M685" s="1"/>
      <c r="N685" s="1"/>
    </row>
    <row r="686" spans="1:14" ht="15.75" customHeight="1">
      <c r="A686" s="53"/>
      <c r="K686" s="1"/>
      <c r="L686" s="1"/>
      <c r="M686" s="1"/>
      <c r="N686" s="1"/>
    </row>
    <row r="687" spans="1:14" ht="15.75" customHeight="1">
      <c r="A687" s="53"/>
      <c r="K687" s="1"/>
      <c r="L687" s="1"/>
      <c r="M687" s="1"/>
      <c r="N687" s="1"/>
    </row>
    <row r="688" spans="1:14" ht="15.75" customHeight="1">
      <c r="A688" s="53"/>
      <c r="K688" s="1"/>
      <c r="L688" s="1"/>
      <c r="M688" s="1"/>
      <c r="N688" s="1"/>
    </row>
    <row r="689" spans="1:14" ht="15.75" customHeight="1">
      <c r="A689" s="53"/>
      <c r="K689" s="1"/>
      <c r="L689" s="1"/>
      <c r="M689" s="1"/>
      <c r="N689" s="1"/>
    </row>
    <row r="690" spans="1:14" ht="15.75" customHeight="1">
      <c r="A690" s="53"/>
      <c r="K690" s="1"/>
      <c r="L690" s="1"/>
      <c r="M690" s="1"/>
      <c r="N690" s="1"/>
    </row>
    <row r="691" spans="1:14" ht="15.75" customHeight="1">
      <c r="A691" s="53"/>
      <c r="K691" s="1"/>
      <c r="L691" s="1"/>
      <c r="M691" s="1"/>
      <c r="N691" s="1"/>
    </row>
    <row r="692" spans="1:14" ht="15.75" customHeight="1">
      <c r="A692" s="53"/>
      <c r="K692" s="1"/>
      <c r="L692" s="1"/>
      <c r="M692" s="1"/>
      <c r="N692" s="1"/>
    </row>
    <row r="693" spans="1:14" ht="15.75" customHeight="1">
      <c r="A693" s="53"/>
      <c r="K693" s="1"/>
      <c r="L693" s="1"/>
      <c r="M693" s="1"/>
      <c r="N693" s="1"/>
    </row>
    <row r="694" spans="1:14" ht="15.75" customHeight="1">
      <c r="A694" s="53"/>
      <c r="K694" s="1"/>
      <c r="L694" s="1"/>
      <c r="M694" s="1"/>
      <c r="N694" s="1"/>
    </row>
    <row r="695" spans="1:14" ht="15.75" customHeight="1">
      <c r="A695" s="53"/>
      <c r="K695" s="1"/>
      <c r="L695" s="1"/>
      <c r="M695" s="1"/>
      <c r="N695" s="1"/>
    </row>
    <row r="696" spans="1:14" ht="15.75" customHeight="1">
      <c r="A696" s="53"/>
      <c r="K696" s="1"/>
      <c r="L696" s="1"/>
      <c r="M696" s="1"/>
      <c r="N696" s="1"/>
    </row>
    <row r="697" spans="1:14" ht="15.75" customHeight="1">
      <c r="A697" s="53"/>
      <c r="K697" s="1"/>
      <c r="L697" s="1"/>
      <c r="M697" s="1"/>
      <c r="N697" s="1"/>
    </row>
    <row r="698" spans="1:14" ht="15.75" customHeight="1">
      <c r="A698" s="53"/>
      <c r="K698" s="1"/>
      <c r="L698" s="1"/>
      <c r="M698" s="1"/>
      <c r="N698" s="1"/>
    </row>
    <row r="699" spans="1:14" ht="15.75" customHeight="1">
      <c r="A699" s="53"/>
      <c r="K699" s="1"/>
      <c r="L699" s="1"/>
      <c r="M699" s="1"/>
      <c r="N699" s="1"/>
    </row>
    <row r="700" spans="1:14" ht="15.75" customHeight="1">
      <c r="A700" s="53"/>
      <c r="K700" s="1"/>
      <c r="L700" s="1"/>
      <c r="M700" s="1"/>
      <c r="N700" s="1"/>
    </row>
    <row r="701" spans="1:14" ht="15.75" customHeight="1">
      <c r="A701" s="53"/>
      <c r="K701" s="1"/>
      <c r="L701" s="1"/>
      <c r="M701" s="1"/>
      <c r="N701" s="1"/>
    </row>
    <row r="702" spans="1:14" ht="15.75" customHeight="1">
      <c r="A702" s="53"/>
      <c r="K702" s="1"/>
      <c r="L702" s="1"/>
      <c r="M702" s="1"/>
      <c r="N702" s="1"/>
    </row>
    <row r="703" spans="1:14" ht="15.75" customHeight="1">
      <c r="A703" s="53"/>
      <c r="K703" s="1"/>
      <c r="L703" s="1"/>
      <c r="M703" s="1"/>
      <c r="N703" s="1"/>
    </row>
    <row r="704" spans="1:14" ht="15.75" customHeight="1">
      <c r="A704" s="53"/>
      <c r="K704" s="1"/>
      <c r="L704" s="1"/>
      <c r="M704" s="1"/>
      <c r="N704" s="1"/>
    </row>
    <row r="705" spans="1:14" ht="15.75" customHeight="1">
      <c r="A705" s="53"/>
      <c r="K705" s="1"/>
      <c r="L705" s="1"/>
      <c r="M705" s="1"/>
      <c r="N705" s="1"/>
    </row>
    <row r="706" spans="1:14" ht="15.75" customHeight="1">
      <c r="A706" s="53"/>
      <c r="K706" s="1"/>
      <c r="L706" s="1"/>
      <c r="M706" s="1"/>
      <c r="N706" s="1"/>
    </row>
    <row r="707" spans="1:14" ht="15.75" customHeight="1">
      <c r="A707" s="53"/>
      <c r="K707" s="1"/>
      <c r="L707" s="1"/>
      <c r="M707" s="1"/>
      <c r="N707" s="1"/>
    </row>
    <row r="708" spans="1:14" ht="15.75" customHeight="1">
      <c r="A708" s="53"/>
      <c r="K708" s="1"/>
      <c r="L708" s="1"/>
      <c r="M708" s="1"/>
      <c r="N708" s="1"/>
    </row>
    <row r="709" spans="1:14" ht="15.75" customHeight="1">
      <c r="A709" s="53"/>
      <c r="K709" s="1"/>
      <c r="L709" s="1"/>
      <c r="M709" s="1"/>
      <c r="N709" s="1"/>
    </row>
    <row r="710" spans="1:14" ht="15.75" customHeight="1">
      <c r="A710" s="53"/>
      <c r="K710" s="1"/>
      <c r="L710" s="1"/>
      <c r="M710" s="1"/>
      <c r="N710" s="1"/>
    </row>
    <row r="711" spans="1:14" ht="15.75" customHeight="1">
      <c r="A711" s="53"/>
      <c r="K711" s="1"/>
      <c r="L711" s="1"/>
      <c r="M711" s="1"/>
      <c r="N711" s="1"/>
    </row>
    <row r="712" spans="1:14" ht="15.75" customHeight="1">
      <c r="A712" s="53"/>
      <c r="K712" s="1"/>
      <c r="L712" s="1"/>
      <c r="M712" s="1"/>
      <c r="N712" s="1"/>
    </row>
    <row r="713" spans="1:14" ht="15.75" customHeight="1">
      <c r="A713" s="53"/>
      <c r="K713" s="1"/>
      <c r="L713" s="1"/>
      <c r="M713" s="1"/>
      <c r="N713" s="1"/>
    </row>
    <row r="714" spans="1:14" ht="15.75" customHeight="1">
      <c r="A714" s="53"/>
      <c r="K714" s="1"/>
      <c r="L714" s="1"/>
      <c r="M714" s="1"/>
      <c r="N714" s="1"/>
    </row>
    <row r="715" spans="1:14" ht="15.75" customHeight="1">
      <c r="A715" s="53"/>
      <c r="K715" s="1"/>
      <c r="L715" s="1"/>
      <c r="M715" s="1"/>
      <c r="N715" s="1"/>
    </row>
    <row r="716" spans="1:14" ht="15.75" customHeight="1">
      <c r="A716" s="53"/>
      <c r="K716" s="1"/>
      <c r="L716" s="1"/>
      <c r="M716" s="1"/>
      <c r="N716" s="1"/>
    </row>
    <row r="717" spans="1:14" ht="15.75" customHeight="1">
      <c r="A717" s="53"/>
      <c r="K717" s="1"/>
      <c r="L717" s="1"/>
      <c r="M717" s="1"/>
      <c r="N717" s="1"/>
    </row>
    <row r="718" spans="1:14" ht="15.75" customHeight="1">
      <c r="A718" s="53"/>
      <c r="K718" s="1"/>
      <c r="L718" s="1"/>
      <c r="M718" s="1"/>
      <c r="N718" s="1"/>
    </row>
    <row r="719" spans="1:14" ht="15.75" customHeight="1">
      <c r="A719" s="53"/>
      <c r="K719" s="1"/>
      <c r="L719" s="1"/>
      <c r="M719" s="1"/>
      <c r="N719" s="1"/>
    </row>
    <row r="720" spans="1:14" ht="15.75" customHeight="1">
      <c r="A720" s="53"/>
      <c r="K720" s="1"/>
      <c r="L720" s="1"/>
      <c r="M720" s="1"/>
      <c r="N720" s="1"/>
    </row>
    <row r="721" spans="1:14" ht="15.75" customHeight="1">
      <c r="A721" s="53"/>
      <c r="K721" s="1"/>
      <c r="L721" s="1"/>
      <c r="M721" s="1"/>
      <c r="N721" s="1"/>
    </row>
    <row r="722" spans="1:14" ht="15.75" customHeight="1">
      <c r="A722" s="53"/>
      <c r="K722" s="1"/>
      <c r="L722" s="1"/>
      <c r="M722" s="1"/>
      <c r="N722" s="1"/>
    </row>
    <row r="723" spans="1:14" ht="15.75" customHeight="1">
      <c r="A723" s="53"/>
      <c r="K723" s="1"/>
      <c r="L723" s="1"/>
      <c r="M723" s="1"/>
      <c r="N723" s="1"/>
    </row>
    <row r="724" spans="1:14" ht="15.75" customHeight="1">
      <c r="A724" s="53"/>
      <c r="K724" s="1"/>
      <c r="L724" s="1"/>
      <c r="M724" s="1"/>
      <c r="N724" s="1"/>
    </row>
    <row r="725" spans="1:14" ht="15.75" customHeight="1">
      <c r="A725" s="53"/>
      <c r="K725" s="1"/>
      <c r="L725" s="1"/>
      <c r="M725" s="1"/>
      <c r="N725" s="1"/>
    </row>
    <row r="726" spans="1:14" ht="15.75" customHeight="1">
      <c r="A726" s="53"/>
      <c r="K726" s="1"/>
      <c r="L726" s="1"/>
      <c r="M726" s="1"/>
      <c r="N726" s="1"/>
    </row>
    <row r="727" spans="1:14" ht="15.75" customHeight="1">
      <c r="A727" s="53"/>
      <c r="K727" s="1"/>
      <c r="L727" s="1"/>
      <c r="M727" s="1"/>
      <c r="N727" s="1"/>
    </row>
    <row r="728" spans="1:14" ht="15.75" customHeight="1">
      <c r="A728" s="53"/>
      <c r="K728" s="1"/>
      <c r="L728" s="1"/>
      <c r="M728" s="1"/>
      <c r="N728" s="1"/>
    </row>
    <row r="729" spans="1:14" ht="15.75" customHeight="1">
      <c r="A729" s="53"/>
      <c r="K729" s="1"/>
      <c r="L729" s="1"/>
      <c r="M729" s="1"/>
      <c r="N729" s="1"/>
    </row>
    <row r="730" spans="1:14" ht="15.75" customHeight="1">
      <c r="A730" s="53"/>
      <c r="K730" s="1"/>
      <c r="L730" s="1"/>
      <c r="M730" s="1"/>
      <c r="N730" s="1"/>
    </row>
    <row r="731" spans="1:14" ht="15.75" customHeight="1">
      <c r="A731" s="53"/>
      <c r="K731" s="1"/>
      <c r="L731" s="1"/>
      <c r="M731" s="1"/>
      <c r="N731" s="1"/>
    </row>
    <row r="732" spans="1:14" ht="15.75" customHeight="1">
      <c r="A732" s="53"/>
      <c r="K732" s="1"/>
      <c r="L732" s="1"/>
      <c r="M732" s="1"/>
      <c r="N732" s="1"/>
    </row>
    <row r="733" spans="1:14" ht="15.75" customHeight="1">
      <c r="A733" s="53"/>
      <c r="K733" s="1"/>
      <c r="L733" s="1"/>
      <c r="M733" s="1"/>
      <c r="N733" s="1"/>
    </row>
    <row r="734" spans="1:14" ht="15.75" customHeight="1">
      <c r="A734" s="53"/>
      <c r="K734" s="1"/>
      <c r="L734" s="1"/>
      <c r="M734" s="1"/>
      <c r="N734" s="1"/>
    </row>
    <row r="735" spans="1:14" ht="15.75" customHeight="1">
      <c r="A735" s="53"/>
      <c r="K735" s="1"/>
      <c r="L735" s="1"/>
      <c r="M735" s="1"/>
      <c r="N735" s="1"/>
    </row>
    <row r="736" spans="1:14" ht="15.75" customHeight="1">
      <c r="A736" s="53"/>
      <c r="K736" s="1"/>
      <c r="L736" s="1"/>
      <c r="M736" s="1"/>
      <c r="N736" s="1"/>
    </row>
    <row r="737" spans="1:14" ht="15.75" customHeight="1">
      <c r="A737" s="53"/>
      <c r="K737" s="1"/>
      <c r="L737" s="1"/>
      <c r="M737" s="1"/>
      <c r="N737" s="1"/>
    </row>
    <row r="738" spans="1:14" ht="15.75" customHeight="1">
      <c r="A738" s="53"/>
      <c r="K738" s="1"/>
      <c r="L738" s="1"/>
      <c r="M738" s="1"/>
      <c r="N738" s="1"/>
    </row>
    <row r="739" spans="1:14" ht="15.75" customHeight="1">
      <c r="A739" s="53"/>
      <c r="K739" s="1"/>
      <c r="L739" s="1"/>
      <c r="M739" s="1"/>
      <c r="N739" s="1"/>
    </row>
    <row r="740" spans="1:14" ht="15.75" customHeight="1">
      <c r="A740" s="53"/>
      <c r="K740" s="1"/>
      <c r="L740" s="1"/>
      <c r="M740" s="1"/>
      <c r="N740" s="1"/>
    </row>
    <row r="741" spans="1:14" ht="15.75" customHeight="1">
      <c r="A741" s="53"/>
      <c r="K741" s="1"/>
      <c r="L741" s="1"/>
      <c r="M741" s="1"/>
      <c r="N741" s="1"/>
    </row>
    <row r="742" spans="1:14" ht="15.75" customHeight="1">
      <c r="A742" s="53"/>
      <c r="K742" s="1"/>
      <c r="L742" s="1"/>
      <c r="M742" s="1"/>
      <c r="N742" s="1"/>
    </row>
    <row r="743" spans="1:14" ht="15.75" customHeight="1">
      <c r="A743" s="53"/>
      <c r="K743" s="1"/>
      <c r="L743" s="1"/>
      <c r="M743" s="1"/>
      <c r="N743" s="1"/>
    </row>
    <row r="744" spans="1:14" ht="15.75" customHeight="1">
      <c r="A744" s="53"/>
      <c r="K744" s="1"/>
      <c r="L744" s="1"/>
      <c r="M744" s="1"/>
      <c r="N744" s="1"/>
    </row>
    <row r="745" spans="1:14" ht="15.75" customHeight="1">
      <c r="A745" s="53"/>
      <c r="K745" s="1"/>
      <c r="L745" s="1"/>
      <c r="M745" s="1"/>
      <c r="N745" s="1"/>
    </row>
    <row r="746" spans="1:14" ht="15.75" customHeight="1">
      <c r="A746" s="53"/>
      <c r="K746" s="1"/>
      <c r="L746" s="1"/>
      <c r="M746" s="1"/>
      <c r="N746" s="1"/>
    </row>
    <row r="747" spans="1:14" ht="15.75" customHeight="1">
      <c r="A747" s="53"/>
      <c r="K747" s="1"/>
      <c r="L747" s="1"/>
      <c r="M747" s="1"/>
      <c r="N747" s="1"/>
    </row>
    <row r="748" spans="1:14" ht="15.75" customHeight="1">
      <c r="A748" s="53"/>
      <c r="K748" s="1"/>
      <c r="L748" s="1"/>
      <c r="M748" s="1"/>
      <c r="N748" s="1"/>
    </row>
    <row r="749" spans="1:14" ht="15.75" customHeight="1">
      <c r="A749" s="53"/>
      <c r="K749" s="1"/>
      <c r="L749" s="1"/>
      <c r="M749" s="1"/>
      <c r="N749" s="1"/>
    </row>
    <row r="750" spans="1:14" ht="15.75" customHeight="1">
      <c r="A750" s="53"/>
      <c r="K750" s="1"/>
      <c r="L750" s="1"/>
      <c r="M750" s="1"/>
      <c r="N750" s="1"/>
    </row>
    <row r="751" spans="1:14" ht="15.75" customHeight="1">
      <c r="A751" s="53"/>
      <c r="K751" s="1"/>
      <c r="L751" s="1"/>
      <c r="M751" s="1"/>
      <c r="N751" s="1"/>
    </row>
    <row r="752" spans="1:14" ht="15.75" customHeight="1">
      <c r="A752" s="53"/>
      <c r="K752" s="1"/>
      <c r="L752" s="1"/>
      <c r="M752" s="1"/>
      <c r="N752" s="1"/>
    </row>
    <row r="753" spans="1:14" ht="15.75" customHeight="1">
      <c r="A753" s="53"/>
      <c r="K753" s="1"/>
      <c r="L753" s="1"/>
      <c r="M753" s="1"/>
      <c r="N753" s="1"/>
    </row>
    <row r="754" spans="1:14" ht="15.75" customHeight="1">
      <c r="A754" s="53"/>
      <c r="K754" s="1"/>
      <c r="L754" s="1"/>
      <c r="M754" s="1"/>
      <c r="N754" s="1"/>
    </row>
    <row r="755" spans="1:14" ht="15.75" customHeight="1">
      <c r="A755" s="53"/>
      <c r="K755" s="1"/>
      <c r="L755" s="1"/>
      <c r="M755" s="1"/>
      <c r="N755" s="1"/>
    </row>
    <row r="756" spans="1:14" ht="15.75" customHeight="1">
      <c r="A756" s="53"/>
      <c r="K756" s="1"/>
      <c r="L756" s="1"/>
      <c r="M756" s="1"/>
      <c r="N756" s="1"/>
    </row>
    <row r="757" spans="1:14" ht="15.75" customHeight="1">
      <c r="A757" s="53"/>
      <c r="K757" s="1"/>
      <c r="L757" s="1"/>
      <c r="M757" s="1"/>
      <c r="N757" s="1"/>
    </row>
    <row r="758" spans="1:14" ht="15.75" customHeight="1">
      <c r="A758" s="53"/>
      <c r="K758" s="1"/>
      <c r="L758" s="1"/>
      <c r="M758" s="1"/>
      <c r="N758" s="1"/>
    </row>
    <row r="759" spans="1:14" ht="15.75" customHeight="1">
      <c r="A759" s="53"/>
      <c r="K759" s="1"/>
      <c r="L759" s="1"/>
      <c r="M759" s="1"/>
      <c r="N759" s="1"/>
    </row>
    <row r="760" spans="1:14" ht="15.75" customHeight="1">
      <c r="A760" s="53"/>
      <c r="K760" s="1"/>
      <c r="L760" s="1"/>
      <c r="M760" s="1"/>
      <c r="N760" s="1"/>
    </row>
    <row r="761" spans="1:14" ht="15.75" customHeight="1">
      <c r="A761" s="53"/>
      <c r="K761" s="1"/>
      <c r="L761" s="1"/>
      <c r="M761" s="1"/>
      <c r="N761" s="1"/>
    </row>
    <row r="762" spans="1:14" ht="15.75" customHeight="1">
      <c r="A762" s="53"/>
      <c r="K762" s="1"/>
      <c r="L762" s="1"/>
      <c r="M762" s="1"/>
      <c r="N762" s="1"/>
    </row>
    <row r="763" spans="1:14" ht="15.75" customHeight="1">
      <c r="A763" s="53"/>
      <c r="K763" s="1"/>
      <c r="L763" s="1"/>
      <c r="M763" s="1"/>
      <c r="N763" s="1"/>
    </row>
    <row r="764" spans="1:14" ht="15.75" customHeight="1">
      <c r="A764" s="53"/>
      <c r="K764" s="1"/>
      <c r="L764" s="1"/>
      <c r="M764" s="1"/>
      <c r="N764" s="1"/>
    </row>
    <row r="765" spans="1:14" ht="15.75" customHeight="1">
      <c r="A765" s="53"/>
      <c r="K765" s="1"/>
      <c r="L765" s="1"/>
      <c r="M765" s="1"/>
      <c r="N765" s="1"/>
    </row>
    <row r="766" spans="1:14" ht="15.75" customHeight="1">
      <c r="A766" s="53"/>
      <c r="K766" s="1"/>
      <c r="L766" s="1"/>
      <c r="M766" s="1"/>
      <c r="N766" s="1"/>
    </row>
    <row r="767" spans="1:14" ht="15.75" customHeight="1">
      <c r="A767" s="53"/>
      <c r="K767" s="1"/>
      <c r="L767" s="1"/>
      <c r="M767" s="1"/>
      <c r="N767" s="1"/>
    </row>
    <row r="768" spans="1:14" ht="15.75" customHeight="1">
      <c r="A768" s="53"/>
      <c r="K768" s="1"/>
      <c r="L768" s="1"/>
      <c r="M768" s="1"/>
      <c r="N768" s="1"/>
    </row>
    <row r="769" spans="1:14" ht="15.75" customHeight="1">
      <c r="A769" s="53"/>
      <c r="K769" s="1"/>
      <c r="L769" s="1"/>
      <c r="M769" s="1"/>
      <c r="N769" s="1"/>
    </row>
    <row r="770" spans="1:14" ht="15.75" customHeight="1">
      <c r="A770" s="53"/>
      <c r="K770" s="1"/>
      <c r="L770" s="1"/>
      <c r="M770" s="1"/>
      <c r="N770" s="1"/>
    </row>
    <row r="771" spans="1:14" ht="15.75" customHeight="1">
      <c r="A771" s="53"/>
      <c r="K771" s="1"/>
      <c r="L771" s="1"/>
      <c r="M771" s="1"/>
      <c r="N771" s="1"/>
    </row>
    <row r="772" spans="1:14" ht="15.75" customHeight="1">
      <c r="A772" s="53"/>
      <c r="K772" s="1"/>
      <c r="L772" s="1"/>
      <c r="M772" s="1"/>
      <c r="N772" s="1"/>
    </row>
    <row r="773" spans="1:14" ht="15.75" customHeight="1">
      <c r="A773" s="53"/>
      <c r="K773" s="1"/>
      <c r="L773" s="1"/>
      <c r="M773" s="1"/>
      <c r="N773" s="1"/>
    </row>
    <row r="774" spans="1:14" ht="15.75" customHeight="1">
      <c r="A774" s="53"/>
      <c r="K774" s="1"/>
      <c r="L774" s="1"/>
      <c r="M774" s="1"/>
      <c r="N774" s="1"/>
    </row>
    <row r="775" spans="1:14" ht="15.75" customHeight="1">
      <c r="A775" s="53"/>
      <c r="K775" s="1"/>
      <c r="L775" s="1"/>
      <c r="M775" s="1"/>
      <c r="N775" s="1"/>
    </row>
    <row r="776" spans="1:14" ht="15.75" customHeight="1">
      <c r="A776" s="53"/>
      <c r="K776" s="1"/>
      <c r="L776" s="1"/>
      <c r="M776" s="1"/>
      <c r="N776" s="1"/>
    </row>
    <row r="777" spans="1:14" ht="15.75" customHeight="1">
      <c r="A777" s="53"/>
      <c r="K777" s="1"/>
      <c r="L777" s="1"/>
      <c r="M777" s="1"/>
      <c r="N777" s="1"/>
    </row>
    <row r="778" spans="1:14" ht="15.75" customHeight="1">
      <c r="A778" s="53"/>
      <c r="K778" s="1"/>
      <c r="L778" s="1"/>
      <c r="M778" s="1"/>
      <c r="N778" s="1"/>
    </row>
    <row r="779" spans="1:14" ht="15.75" customHeight="1">
      <c r="A779" s="53"/>
      <c r="K779" s="1"/>
      <c r="L779" s="1"/>
      <c r="M779" s="1"/>
      <c r="N779" s="1"/>
    </row>
    <row r="780" spans="1:14" ht="15.75" customHeight="1">
      <c r="A780" s="53"/>
      <c r="K780" s="1"/>
      <c r="L780" s="1"/>
      <c r="M780" s="1"/>
      <c r="N780" s="1"/>
    </row>
    <row r="781" spans="1:14" ht="15.75" customHeight="1">
      <c r="A781" s="53"/>
      <c r="K781" s="1"/>
      <c r="L781" s="1"/>
      <c r="M781" s="1"/>
      <c r="N781" s="1"/>
    </row>
    <row r="782" spans="1:14" ht="15.75" customHeight="1">
      <c r="A782" s="53"/>
      <c r="K782" s="1"/>
      <c r="L782" s="1"/>
      <c r="M782" s="1"/>
      <c r="N782" s="1"/>
    </row>
    <row r="783" spans="1:14" ht="15.75" customHeight="1">
      <c r="A783" s="53"/>
      <c r="K783" s="1"/>
      <c r="L783" s="1"/>
      <c r="M783" s="1"/>
      <c r="N783" s="1"/>
    </row>
    <row r="784" spans="1:14" ht="15.75" customHeight="1">
      <c r="A784" s="53"/>
      <c r="K784" s="1"/>
      <c r="L784" s="1"/>
      <c r="M784" s="1"/>
      <c r="N784" s="1"/>
    </row>
    <row r="785" spans="1:14" ht="15.75" customHeight="1">
      <c r="A785" s="53"/>
      <c r="K785" s="1"/>
      <c r="L785" s="1"/>
      <c r="M785" s="1"/>
      <c r="N785" s="1"/>
    </row>
    <row r="786" spans="1:14" ht="15.75" customHeight="1">
      <c r="A786" s="53"/>
      <c r="K786" s="1"/>
      <c r="L786" s="1"/>
      <c r="M786" s="1"/>
      <c r="N786" s="1"/>
    </row>
    <row r="787" spans="1:14" ht="15.75" customHeight="1">
      <c r="A787" s="53"/>
      <c r="K787" s="1"/>
      <c r="L787" s="1"/>
      <c r="M787" s="1"/>
      <c r="N787" s="1"/>
    </row>
    <row r="788" spans="1:14" ht="15.75" customHeight="1">
      <c r="A788" s="53"/>
      <c r="K788" s="1"/>
      <c r="L788" s="1"/>
      <c r="M788" s="1"/>
      <c r="N788" s="1"/>
    </row>
    <row r="789" spans="1:14" ht="15.75" customHeight="1">
      <c r="A789" s="53"/>
      <c r="K789" s="1"/>
      <c r="L789" s="1"/>
      <c r="M789" s="1"/>
      <c r="N789" s="1"/>
    </row>
    <row r="790" spans="1:14" ht="15.75" customHeight="1">
      <c r="A790" s="53"/>
      <c r="K790" s="1"/>
      <c r="L790" s="1"/>
      <c r="M790" s="1"/>
      <c r="N790" s="1"/>
    </row>
    <row r="791" spans="1:14" ht="15.75" customHeight="1">
      <c r="A791" s="53"/>
      <c r="K791" s="1"/>
      <c r="L791" s="1"/>
      <c r="M791" s="1"/>
      <c r="N791" s="1"/>
    </row>
    <row r="792" spans="1:14" ht="15.75" customHeight="1">
      <c r="A792" s="53"/>
      <c r="K792" s="1"/>
      <c r="L792" s="1"/>
      <c r="M792" s="1"/>
      <c r="N792" s="1"/>
    </row>
    <row r="793" spans="1:14" ht="15.75" customHeight="1">
      <c r="A793" s="53"/>
      <c r="K793" s="1"/>
      <c r="L793" s="1"/>
      <c r="M793" s="1"/>
      <c r="N793" s="1"/>
    </row>
    <row r="794" spans="1:14" ht="15.75" customHeight="1">
      <c r="A794" s="53"/>
      <c r="K794" s="1"/>
      <c r="L794" s="1"/>
      <c r="M794" s="1"/>
      <c r="N794" s="1"/>
    </row>
    <row r="795" spans="1:14" ht="15.75" customHeight="1">
      <c r="A795" s="53"/>
      <c r="K795" s="1"/>
      <c r="L795" s="1"/>
      <c r="M795" s="1"/>
      <c r="N795" s="1"/>
    </row>
    <row r="796" spans="1:14" ht="15.75" customHeight="1">
      <c r="A796" s="53"/>
      <c r="K796" s="1"/>
      <c r="L796" s="1"/>
      <c r="M796" s="1"/>
      <c r="N796" s="1"/>
    </row>
    <row r="797" spans="1:14" ht="15.75" customHeight="1">
      <c r="A797" s="53"/>
      <c r="K797" s="1"/>
      <c r="L797" s="1"/>
      <c r="M797" s="1"/>
      <c r="N797" s="1"/>
    </row>
    <row r="798" spans="1:14" ht="15.75" customHeight="1">
      <c r="A798" s="53"/>
      <c r="K798" s="1"/>
      <c r="L798" s="1"/>
      <c r="M798" s="1"/>
      <c r="N798" s="1"/>
    </row>
    <row r="799" spans="1:14" ht="15.75" customHeight="1">
      <c r="A799" s="53"/>
      <c r="K799" s="1"/>
      <c r="L799" s="1"/>
      <c r="M799" s="1"/>
      <c r="N799" s="1"/>
    </row>
    <row r="800" spans="1:14" ht="15.75" customHeight="1">
      <c r="A800" s="53"/>
      <c r="K800" s="1"/>
      <c r="L800" s="1"/>
      <c r="M800" s="1"/>
      <c r="N800" s="1"/>
    </row>
    <row r="801" spans="1:14" ht="15.75" customHeight="1">
      <c r="A801" s="53"/>
      <c r="K801" s="1"/>
      <c r="L801" s="1"/>
      <c r="M801" s="1"/>
      <c r="N801" s="1"/>
    </row>
    <row r="802" spans="1:14" ht="15.75" customHeight="1">
      <c r="A802" s="53"/>
      <c r="K802" s="1"/>
      <c r="L802" s="1"/>
      <c r="M802" s="1"/>
      <c r="N802" s="1"/>
    </row>
    <row r="803" spans="1:14" ht="15.75" customHeight="1">
      <c r="A803" s="53"/>
      <c r="K803" s="1"/>
      <c r="L803" s="1"/>
      <c r="M803" s="1"/>
      <c r="N803" s="1"/>
    </row>
    <row r="804" spans="1:14" ht="15.75" customHeight="1">
      <c r="A804" s="53"/>
      <c r="K804" s="1"/>
      <c r="L804" s="1"/>
      <c r="M804" s="1"/>
      <c r="N804" s="1"/>
    </row>
    <row r="805" spans="1:14" ht="15.75" customHeight="1">
      <c r="A805" s="53"/>
      <c r="K805" s="1"/>
      <c r="L805" s="1"/>
      <c r="M805" s="1"/>
      <c r="N805" s="1"/>
    </row>
    <row r="806" spans="1:14" ht="15.75" customHeight="1">
      <c r="A806" s="53"/>
      <c r="K806" s="1"/>
      <c r="L806" s="1"/>
      <c r="M806" s="1"/>
      <c r="N806" s="1"/>
    </row>
    <row r="807" spans="1:14" ht="15.75" customHeight="1">
      <c r="A807" s="53"/>
      <c r="K807" s="1"/>
      <c r="L807" s="1"/>
      <c r="M807" s="1"/>
      <c r="N807" s="1"/>
    </row>
    <row r="808" spans="1:14" ht="15.75" customHeight="1">
      <c r="A808" s="53"/>
      <c r="K808" s="1"/>
      <c r="L808" s="1"/>
      <c r="M808" s="1"/>
      <c r="N808" s="1"/>
    </row>
    <row r="809" spans="1:14" ht="15.75" customHeight="1">
      <c r="A809" s="53"/>
      <c r="K809" s="1"/>
      <c r="L809" s="1"/>
      <c r="M809" s="1"/>
      <c r="N809" s="1"/>
    </row>
    <row r="810" spans="1:14" ht="15.75" customHeight="1">
      <c r="A810" s="53"/>
      <c r="K810" s="1"/>
      <c r="L810" s="1"/>
      <c r="M810" s="1"/>
      <c r="N810" s="1"/>
    </row>
    <row r="811" spans="1:14" ht="15.75" customHeight="1">
      <c r="A811" s="53"/>
      <c r="K811" s="1"/>
      <c r="L811" s="1"/>
      <c r="M811" s="1"/>
      <c r="N811" s="1"/>
    </row>
    <row r="812" spans="1:14" ht="15.75" customHeight="1">
      <c r="A812" s="53"/>
      <c r="K812" s="1"/>
      <c r="L812" s="1"/>
      <c r="M812" s="1"/>
      <c r="N812" s="1"/>
    </row>
    <row r="813" spans="1:14" ht="15.75" customHeight="1">
      <c r="A813" s="53"/>
      <c r="K813" s="1"/>
      <c r="L813" s="1"/>
      <c r="M813" s="1"/>
      <c r="N813" s="1"/>
    </row>
    <row r="814" spans="1:14" ht="15.75" customHeight="1">
      <c r="A814" s="53"/>
      <c r="K814" s="1"/>
      <c r="L814" s="1"/>
      <c r="M814" s="1"/>
      <c r="N814" s="1"/>
    </row>
    <row r="815" spans="1:14" ht="15.75" customHeight="1">
      <c r="A815" s="53"/>
      <c r="K815" s="1"/>
      <c r="L815" s="1"/>
      <c r="M815" s="1"/>
      <c r="N815" s="1"/>
    </row>
    <row r="816" spans="1:14" ht="15.75" customHeight="1">
      <c r="A816" s="53"/>
      <c r="K816" s="1"/>
      <c r="L816" s="1"/>
      <c r="M816" s="1"/>
      <c r="N816" s="1"/>
    </row>
    <row r="817" spans="1:14" ht="15.75" customHeight="1">
      <c r="A817" s="53"/>
      <c r="K817" s="1"/>
      <c r="L817" s="1"/>
      <c r="M817" s="1"/>
      <c r="N817" s="1"/>
    </row>
    <row r="818" spans="1:14" ht="15.75" customHeight="1">
      <c r="A818" s="53"/>
      <c r="K818" s="1"/>
      <c r="L818" s="1"/>
      <c r="M818" s="1"/>
      <c r="N818" s="1"/>
    </row>
    <row r="819" spans="1:14" ht="15.75" customHeight="1">
      <c r="A819" s="53"/>
      <c r="K819" s="1"/>
      <c r="L819" s="1"/>
      <c r="M819" s="1"/>
      <c r="N819" s="1"/>
    </row>
    <row r="820" spans="1:14" ht="15.75" customHeight="1">
      <c r="A820" s="53"/>
      <c r="K820" s="1"/>
      <c r="L820" s="1"/>
      <c r="M820" s="1"/>
      <c r="N820" s="1"/>
    </row>
    <row r="821" spans="1:14" ht="15.75" customHeight="1">
      <c r="A821" s="53"/>
      <c r="K821" s="1"/>
      <c r="L821" s="1"/>
      <c r="M821" s="1"/>
      <c r="N821" s="1"/>
    </row>
    <row r="822" spans="1:14" ht="15.75" customHeight="1">
      <c r="A822" s="53"/>
      <c r="K822" s="1"/>
      <c r="L822" s="1"/>
      <c r="M822" s="1"/>
      <c r="N822" s="1"/>
    </row>
    <row r="823" spans="1:14" ht="15.75" customHeight="1">
      <c r="A823" s="53"/>
      <c r="K823" s="1"/>
      <c r="L823" s="1"/>
      <c r="M823" s="1"/>
      <c r="N823" s="1"/>
    </row>
    <row r="824" spans="1:14" ht="15.75" customHeight="1">
      <c r="A824" s="53"/>
      <c r="K824" s="1"/>
      <c r="L824" s="1"/>
      <c r="M824" s="1"/>
      <c r="N824" s="1"/>
    </row>
    <row r="825" spans="1:14" ht="15.75" customHeight="1">
      <c r="A825" s="53"/>
      <c r="K825" s="1"/>
      <c r="L825" s="1"/>
      <c r="M825" s="1"/>
      <c r="N825" s="1"/>
    </row>
    <row r="826" spans="1:14" ht="15.75" customHeight="1">
      <c r="A826" s="53"/>
      <c r="K826" s="1"/>
      <c r="L826" s="1"/>
      <c r="M826" s="1"/>
      <c r="N826" s="1"/>
    </row>
    <row r="827" spans="1:14" ht="15.75" customHeight="1">
      <c r="A827" s="53"/>
      <c r="K827" s="1"/>
      <c r="L827" s="1"/>
      <c r="M827" s="1"/>
      <c r="N827" s="1"/>
    </row>
    <row r="828" spans="1:14" ht="15.75" customHeight="1">
      <c r="A828" s="53"/>
      <c r="K828" s="1"/>
      <c r="L828" s="1"/>
      <c r="M828" s="1"/>
      <c r="N828" s="1"/>
    </row>
    <row r="829" spans="1:14" ht="15.75" customHeight="1">
      <c r="A829" s="53"/>
      <c r="K829" s="1"/>
      <c r="L829" s="1"/>
      <c r="M829" s="1"/>
      <c r="N829" s="1"/>
    </row>
    <row r="830" spans="1:14" ht="15.75" customHeight="1">
      <c r="A830" s="53"/>
      <c r="K830" s="1"/>
      <c r="L830" s="1"/>
      <c r="M830" s="1"/>
      <c r="N830" s="1"/>
    </row>
    <row r="831" spans="1:14" ht="15.75" customHeight="1">
      <c r="A831" s="53"/>
      <c r="K831" s="1"/>
      <c r="L831" s="1"/>
      <c r="M831" s="1"/>
      <c r="N831" s="1"/>
    </row>
    <row r="832" spans="1:14" ht="15.75" customHeight="1">
      <c r="A832" s="53"/>
      <c r="K832" s="1"/>
      <c r="L832" s="1"/>
      <c r="M832" s="1"/>
      <c r="N832" s="1"/>
    </row>
    <row r="833" spans="1:14" ht="15.75" customHeight="1">
      <c r="A833" s="53"/>
      <c r="K833" s="1"/>
      <c r="L833" s="1"/>
      <c r="M833" s="1"/>
      <c r="N833" s="1"/>
    </row>
    <row r="834" spans="1:14" ht="15.75" customHeight="1">
      <c r="A834" s="53"/>
      <c r="K834" s="1"/>
      <c r="L834" s="1"/>
      <c r="M834" s="1"/>
      <c r="N834" s="1"/>
    </row>
    <row r="835" spans="1:14" ht="15.75" customHeight="1">
      <c r="A835" s="53"/>
      <c r="K835" s="1"/>
      <c r="L835" s="1"/>
      <c r="M835" s="1"/>
      <c r="N835" s="1"/>
    </row>
    <row r="836" spans="1:14" ht="15.75" customHeight="1">
      <c r="A836" s="53"/>
      <c r="K836" s="1"/>
      <c r="L836" s="1"/>
      <c r="M836" s="1"/>
      <c r="N836" s="1"/>
    </row>
    <row r="837" spans="1:14" ht="15.75" customHeight="1">
      <c r="A837" s="53"/>
      <c r="K837" s="1"/>
      <c r="L837" s="1"/>
      <c r="M837" s="1"/>
      <c r="N837" s="1"/>
    </row>
    <row r="838" spans="1:14" ht="15.75" customHeight="1">
      <c r="A838" s="53"/>
      <c r="K838" s="1"/>
      <c r="L838" s="1"/>
      <c r="M838" s="1"/>
      <c r="N838" s="1"/>
    </row>
    <row r="839" spans="1:14" ht="15.75" customHeight="1">
      <c r="A839" s="53"/>
      <c r="K839" s="1"/>
      <c r="L839" s="1"/>
      <c r="M839" s="1"/>
      <c r="N839" s="1"/>
    </row>
    <row r="840" spans="1:14" ht="15.75" customHeight="1">
      <c r="A840" s="53"/>
      <c r="K840" s="1"/>
      <c r="L840" s="1"/>
      <c r="M840" s="1"/>
      <c r="N840" s="1"/>
    </row>
    <row r="841" spans="1:14" ht="15.75" customHeight="1">
      <c r="A841" s="53"/>
      <c r="K841" s="1"/>
      <c r="L841" s="1"/>
      <c r="M841" s="1"/>
      <c r="N841" s="1"/>
    </row>
    <row r="842" spans="1:14" ht="15.75" customHeight="1">
      <c r="A842" s="53"/>
      <c r="K842" s="1"/>
      <c r="L842" s="1"/>
      <c r="M842" s="1"/>
      <c r="N842" s="1"/>
    </row>
    <row r="843" spans="1:14" ht="15.75" customHeight="1">
      <c r="A843" s="53"/>
      <c r="K843" s="1"/>
      <c r="L843" s="1"/>
      <c r="M843" s="1"/>
      <c r="N843" s="1"/>
    </row>
    <row r="844" spans="1:14" ht="15.75" customHeight="1">
      <c r="A844" s="53"/>
      <c r="K844" s="1"/>
      <c r="L844" s="1"/>
      <c r="M844" s="1"/>
      <c r="N844" s="1"/>
    </row>
    <row r="845" spans="1:14" ht="15.75" customHeight="1">
      <c r="A845" s="53"/>
      <c r="K845" s="1"/>
      <c r="L845" s="1"/>
      <c r="M845" s="1"/>
      <c r="N845" s="1"/>
    </row>
    <row r="846" spans="1:14" ht="15.75" customHeight="1">
      <c r="A846" s="53"/>
      <c r="K846" s="1"/>
      <c r="L846" s="1"/>
      <c r="M846" s="1"/>
      <c r="N846" s="1"/>
    </row>
    <row r="847" spans="1:14" ht="15.75" customHeight="1">
      <c r="A847" s="53"/>
      <c r="K847" s="1"/>
      <c r="L847" s="1"/>
      <c r="M847" s="1"/>
      <c r="N847" s="1"/>
    </row>
    <row r="848" spans="1:14" ht="15.75" customHeight="1">
      <c r="A848" s="53"/>
      <c r="K848" s="1"/>
      <c r="L848" s="1"/>
      <c r="M848" s="1"/>
      <c r="N848" s="1"/>
    </row>
    <row r="849" spans="1:14" ht="15.75" customHeight="1">
      <c r="A849" s="53"/>
      <c r="K849" s="1"/>
      <c r="L849" s="1"/>
      <c r="M849" s="1"/>
      <c r="N849" s="1"/>
    </row>
    <row r="850" spans="1:14" ht="15.75" customHeight="1">
      <c r="A850" s="53"/>
      <c r="K850" s="1"/>
      <c r="L850" s="1"/>
      <c r="M850" s="1"/>
      <c r="N850" s="1"/>
    </row>
    <row r="851" spans="1:14" ht="15.75" customHeight="1">
      <c r="A851" s="53"/>
      <c r="K851" s="1"/>
      <c r="L851" s="1"/>
      <c r="M851" s="1"/>
      <c r="N851" s="1"/>
    </row>
    <row r="852" spans="1:14" ht="15.75" customHeight="1">
      <c r="A852" s="53"/>
      <c r="K852" s="1"/>
      <c r="L852" s="1"/>
      <c r="M852" s="1"/>
      <c r="N852" s="1"/>
    </row>
    <row r="853" spans="1:14" ht="15.75" customHeight="1">
      <c r="A853" s="53"/>
      <c r="K853" s="1"/>
      <c r="L853" s="1"/>
      <c r="M853" s="1"/>
      <c r="N853" s="1"/>
    </row>
    <row r="854" spans="1:14" ht="15.75" customHeight="1">
      <c r="A854" s="53"/>
      <c r="K854" s="1"/>
      <c r="L854" s="1"/>
      <c r="M854" s="1"/>
      <c r="N854" s="1"/>
    </row>
    <row r="855" spans="1:14" ht="15.75" customHeight="1">
      <c r="A855" s="53"/>
      <c r="K855" s="1"/>
      <c r="L855" s="1"/>
      <c r="M855" s="1"/>
      <c r="N855" s="1"/>
    </row>
    <row r="856" spans="1:14" ht="15.75" customHeight="1">
      <c r="A856" s="53"/>
      <c r="K856" s="1"/>
      <c r="L856" s="1"/>
      <c r="M856" s="1"/>
      <c r="N856" s="1"/>
    </row>
    <row r="857" spans="1:14" ht="15.75" customHeight="1">
      <c r="A857" s="53"/>
      <c r="K857" s="1"/>
      <c r="L857" s="1"/>
      <c r="M857" s="1"/>
      <c r="N857" s="1"/>
    </row>
    <row r="858" spans="1:14" ht="15.75" customHeight="1">
      <c r="A858" s="53"/>
      <c r="K858" s="1"/>
      <c r="L858" s="1"/>
      <c r="M858" s="1"/>
      <c r="N858" s="1"/>
    </row>
    <row r="859" spans="1:14" ht="15.75" customHeight="1">
      <c r="A859" s="53"/>
      <c r="K859" s="1"/>
      <c r="L859" s="1"/>
      <c r="M859" s="1"/>
      <c r="N859" s="1"/>
    </row>
    <row r="860" spans="1:14" ht="15.75" customHeight="1">
      <c r="A860" s="53"/>
      <c r="K860" s="1"/>
      <c r="L860" s="1"/>
      <c r="M860" s="1"/>
      <c r="N860" s="1"/>
    </row>
    <row r="861" spans="1:14" ht="15.75" customHeight="1">
      <c r="A861" s="53"/>
      <c r="K861" s="1"/>
      <c r="L861" s="1"/>
      <c r="M861" s="1"/>
      <c r="N861" s="1"/>
    </row>
    <row r="862" spans="1:14" ht="15.75" customHeight="1">
      <c r="A862" s="53"/>
      <c r="K862" s="1"/>
      <c r="L862" s="1"/>
      <c r="M862" s="1"/>
      <c r="N862" s="1"/>
    </row>
    <row r="863" spans="1:14" ht="15.75" customHeight="1">
      <c r="A863" s="53"/>
      <c r="K863" s="1"/>
      <c r="L863" s="1"/>
      <c r="M863" s="1"/>
      <c r="N863" s="1"/>
    </row>
    <row r="864" spans="1:14" ht="15.75" customHeight="1">
      <c r="A864" s="53"/>
      <c r="K864" s="1"/>
      <c r="L864" s="1"/>
      <c r="M864" s="1"/>
      <c r="N864" s="1"/>
    </row>
    <row r="865" spans="1:14" ht="15.75" customHeight="1">
      <c r="A865" s="53"/>
      <c r="K865" s="1"/>
      <c r="L865" s="1"/>
      <c r="M865" s="1"/>
      <c r="N865" s="1"/>
    </row>
    <row r="866" spans="1:14" ht="15.75" customHeight="1">
      <c r="A866" s="53"/>
      <c r="K866" s="1"/>
      <c r="L866" s="1"/>
      <c r="M866" s="1"/>
      <c r="N866" s="1"/>
    </row>
    <row r="867" spans="1:14" ht="15.75" customHeight="1">
      <c r="A867" s="53"/>
      <c r="K867" s="1"/>
      <c r="L867" s="1"/>
      <c r="M867" s="1"/>
      <c r="N867" s="1"/>
    </row>
    <row r="868" spans="1:14" ht="15.75" customHeight="1">
      <c r="A868" s="53"/>
      <c r="K868" s="1"/>
      <c r="L868" s="1"/>
      <c r="M868" s="1"/>
      <c r="N868" s="1"/>
    </row>
    <row r="869" spans="1:14" ht="15.75" customHeight="1">
      <c r="A869" s="53"/>
      <c r="K869" s="1"/>
      <c r="L869" s="1"/>
      <c r="M869" s="1"/>
      <c r="N869" s="1"/>
    </row>
    <row r="870" spans="1:14" ht="15.75" customHeight="1">
      <c r="A870" s="53"/>
      <c r="K870" s="1"/>
      <c r="L870" s="1"/>
      <c r="M870" s="1"/>
      <c r="N870" s="1"/>
    </row>
    <row r="871" spans="1:14" ht="15.75" customHeight="1">
      <c r="A871" s="53"/>
      <c r="K871" s="1"/>
      <c r="L871" s="1"/>
      <c r="M871" s="1"/>
      <c r="N871" s="1"/>
    </row>
    <row r="872" spans="1:14" ht="15.75" customHeight="1">
      <c r="A872" s="53"/>
      <c r="K872" s="1"/>
      <c r="L872" s="1"/>
      <c r="M872" s="1"/>
      <c r="N872" s="1"/>
    </row>
    <row r="873" spans="1:14" ht="15.75" customHeight="1">
      <c r="A873" s="53"/>
      <c r="K873" s="1"/>
      <c r="L873" s="1"/>
      <c r="M873" s="1"/>
      <c r="N873" s="1"/>
    </row>
    <row r="874" spans="1:14" ht="15.75" customHeight="1">
      <c r="A874" s="53"/>
      <c r="K874" s="1"/>
      <c r="L874" s="1"/>
      <c r="M874" s="1"/>
      <c r="N874" s="1"/>
    </row>
    <row r="875" spans="1:14" ht="15.75" customHeight="1">
      <c r="A875" s="53"/>
      <c r="K875" s="1"/>
      <c r="L875" s="1"/>
      <c r="M875" s="1"/>
      <c r="N875" s="1"/>
    </row>
    <row r="876" spans="1:14" ht="15.75" customHeight="1">
      <c r="A876" s="53"/>
      <c r="K876" s="1"/>
      <c r="L876" s="1"/>
      <c r="M876" s="1"/>
      <c r="N876" s="1"/>
    </row>
    <row r="877" spans="1:14" ht="15.75" customHeight="1">
      <c r="A877" s="53"/>
      <c r="K877" s="1"/>
      <c r="L877" s="1"/>
      <c r="M877" s="1"/>
      <c r="N877" s="1"/>
    </row>
    <row r="878" spans="1:14" ht="15.75" customHeight="1">
      <c r="A878" s="53"/>
      <c r="K878" s="1"/>
      <c r="L878" s="1"/>
      <c r="M878" s="1"/>
      <c r="N878" s="1"/>
    </row>
    <row r="879" spans="1:14" ht="15.75" customHeight="1">
      <c r="A879" s="53"/>
      <c r="K879" s="1"/>
      <c r="L879" s="1"/>
      <c r="M879" s="1"/>
      <c r="N879" s="1"/>
    </row>
    <row r="880" spans="1:14" ht="15.75" customHeight="1">
      <c r="A880" s="53"/>
      <c r="K880" s="1"/>
      <c r="L880" s="1"/>
      <c r="M880" s="1"/>
      <c r="N880" s="1"/>
    </row>
    <row r="881" spans="1:14" ht="15.75" customHeight="1">
      <c r="A881" s="53"/>
      <c r="K881" s="1"/>
      <c r="L881" s="1"/>
      <c r="M881" s="1"/>
      <c r="N881" s="1"/>
    </row>
    <row r="882" spans="1:14" ht="15.75" customHeight="1">
      <c r="A882" s="53"/>
      <c r="K882" s="1"/>
      <c r="L882" s="1"/>
      <c r="M882" s="1"/>
      <c r="N882" s="1"/>
    </row>
    <row r="883" spans="1:14" ht="15.75" customHeight="1">
      <c r="A883" s="53"/>
      <c r="K883" s="1"/>
      <c r="L883" s="1"/>
      <c r="M883" s="1"/>
      <c r="N883" s="1"/>
    </row>
    <row r="884" spans="1:14" ht="15.75" customHeight="1">
      <c r="A884" s="53"/>
      <c r="K884" s="1"/>
      <c r="L884" s="1"/>
      <c r="M884" s="1"/>
      <c r="N884" s="1"/>
    </row>
    <row r="885" spans="1:14" ht="15.75" customHeight="1">
      <c r="A885" s="53"/>
      <c r="K885" s="1"/>
      <c r="L885" s="1"/>
      <c r="M885" s="1"/>
      <c r="N885" s="1"/>
    </row>
    <row r="886" spans="1:14" ht="15.75" customHeight="1">
      <c r="A886" s="53"/>
      <c r="K886" s="1"/>
      <c r="L886" s="1"/>
      <c r="M886" s="1"/>
      <c r="N886" s="1"/>
    </row>
    <row r="887" spans="1:14" ht="15.75" customHeight="1">
      <c r="A887" s="53"/>
      <c r="K887" s="1"/>
      <c r="L887" s="1"/>
      <c r="M887" s="1"/>
      <c r="N887" s="1"/>
    </row>
    <row r="888" spans="1:14" ht="15.75" customHeight="1">
      <c r="A888" s="53"/>
      <c r="K888" s="1"/>
      <c r="L888" s="1"/>
      <c r="M888" s="1"/>
      <c r="N888" s="1"/>
    </row>
    <row r="889" spans="1:14" ht="15.75" customHeight="1">
      <c r="A889" s="53"/>
      <c r="K889" s="1"/>
      <c r="L889" s="1"/>
      <c r="M889" s="1"/>
      <c r="N889" s="1"/>
    </row>
    <row r="890" spans="1:14" ht="15.75" customHeight="1">
      <c r="A890" s="53"/>
      <c r="K890" s="1"/>
      <c r="L890" s="1"/>
      <c r="M890" s="1"/>
      <c r="N890" s="1"/>
    </row>
    <row r="891" spans="1:14" ht="15.75" customHeight="1">
      <c r="A891" s="53"/>
      <c r="K891" s="1"/>
      <c r="L891" s="1"/>
      <c r="M891" s="1"/>
      <c r="N891" s="1"/>
    </row>
    <row r="892" spans="1:14" ht="15.75" customHeight="1">
      <c r="A892" s="53"/>
      <c r="K892" s="1"/>
      <c r="L892" s="1"/>
      <c r="M892" s="1"/>
      <c r="N892" s="1"/>
    </row>
    <row r="893" spans="1:14" ht="15.75" customHeight="1">
      <c r="A893" s="53"/>
      <c r="K893" s="1"/>
      <c r="L893" s="1"/>
      <c r="M893" s="1"/>
      <c r="N893" s="1"/>
    </row>
    <row r="894" spans="1:14" ht="15.75" customHeight="1">
      <c r="A894" s="53"/>
      <c r="K894" s="1"/>
      <c r="L894" s="1"/>
      <c r="M894" s="1"/>
      <c r="N894" s="1"/>
    </row>
    <row r="895" spans="1:14" ht="15.75" customHeight="1">
      <c r="A895" s="53"/>
      <c r="K895" s="1"/>
      <c r="L895" s="1"/>
      <c r="M895" s="1"/>
      <c r="N895" s="1"/>
    </row>
    <row r="896" spans="1:14" ht="15.75" customHeight="1">
      <c r="A896" s="53"/>
      <c r="K896" s="1"/>
      <c r="L896" s="1"/>
      <c r="M896" s="1"/>
      <c r="N896" s="1"/>
    </row>
    <row r="897" spans="1:14" ht="15.75" customHeight="1">
      <c r="A897" s="53"/>
      <c r="K897" s="1"/>
      <c r="L897" s="1"/>
      <c r="M897" s="1"/>
      <c r="N897" s="1"/>
    </row>
    <row r="898" spans="1:14" ht="15.75" customHeight="1">
      <c r="A898" s="53"/>
      <c r="K898" s="1"/>
      <c r="L898" s="1"/>
      <c r="M898" s="1"/>
      <c r="N898" s="1"/>
    </row>
    <row r="899" spans="1:14" ht="15.75" customHeight="1">
      <c r="A899" s="53"/>
      <c r="K899" s="1"/>
      <c r="L899" s="1"/>
      <c r="M899" s="1"/>
      <c r="N899" s="1"/>
    </row>
    <row r="900" spans="1:14" ht="15.75" customHeight="1">
      <c r="A900" s="53"/>
      <c r="K900" s="1"/>
      <c r="L900" s="1"/>
      <c r="M900" s="1"/>
      <c r="N900" s="1"/>
    </row>
    <row r="901" spans="1:14" ht="15.75" customHeight="1">
      <c r="A901" s="53"/>
      <c r="K901" s="1"/>
      <c r="L901" s="1"/>
      <c r="M901" s="1"/>
      <c r="N901" s="1"/>
    </row>
    <row r="902" spans="1:14" ht="15.75" customHeight="1">
      <c r="A902" s="53"/>
      <c r="K902" s="1"/>
      <c r="L902" s="1"/>
      <c r="M902" s="1"/>
      <c r="N902" s="1"/>
    </row>
    <row r="903" spans="1:14" ht="15.75" customHeight="1">
      <c r="A903" s="53"/>
      <c r="K903" s="1"/>
      <c r="L903" s="1"/>
      <c r="M903" s="1"/>
      <c r="N903" s="1"/>
    </row>
    <row r="904" spans="1:14" ht="15.75" customHeight="1">
      <c r="A904" s="53"/>
      <c r="K904" s="1"/>
      <c r="L904" s="1"/>
      <c r="M904" s="1"/>
      <c r="N904" s="1"/>
    </row>
    <row r="905" spans="1:14" ht="15.75" customHeight="1">
      <c r="A905" s="53"/>
      <c r="K905" s="1"/>
      <c r="L905" s="1"/>
      <c r="M905" s="1"/>
      <c r="N905" s="1"/>
    </row>
    <row r="906" spans="1:14" ht="15.75" customHeight="1">
      <c r="A906" s="53"/>
      <c r="K906" s="1"/>
      <c r="L906" s="1"/>
      <c r="M906" s="1"/>
      <c r="N906" s="1"/>
    </row>
    <row r="907" spans="1:14" ht="15.75" customHeight="1">
      <c r="A907" s="53"/>
      <c r="K907" s="1"/>
      <c r="L907" s="1"/>
      <c r="M907" s="1"/>
      <c r="N907" s="1"/>
    </row>
    <row r="908" spans="1:14" ht="15.75" customHeight="1">
      <c r="A908" s="53"/>
      <c r="K908" s="1"/>
      <c r="L908" s="1"/>
      <c r="M908" s="1"/>
      <c r="N908" s="1"/>
    </row>
    <row r="909" spans="1:14" ht="15.75" customHeight="1">
      <c r="A909" s="53"/>
      <c r="K909" s="1"/>
      <c r="L909" s="1"/>
      <c r="M909" s="1"/>
      <c r="N909" s="1"/>
    </row>
    <row r="910" spans="1:14" ht="15.75" customHeight="1">
      <c r="A910" s="53"/>
      <c r="K910" s="1"/>
      <c r="L910" s="1"/>
      <c r="M910" s="1"/>
      <c r="N910" s="1"/>
    </row>
    <row r="911" spans="1:14" ht="15.75" customHeight="1">
      <c r="A911" s="53"/>
      <c r="K911" s="1"/>
      <c r="L911" s="1"/>
      <c r="M911" s="1"/>
      <c r="N911" s="1"/>
    </row>
    <row r="912" spans="1:14" ht="15.75" customHeight="1">
      <c r="A912" s="53"/>
      <c r="K912" s="1"/>
      <c r="L912" s="1"/>
      <c r="M912" s="1"/>
      <c r="N912" s="1"/>
    </row>
    <row r="913" spans="1:14" ht="15.75" customHeight="1">
      <c r="A913" s="53"/>
      <c r="K913" s="1"/>
      <c r="L913" s="1"/>
      <c r="M913" s="1"/>
      <c r="N913" s="1"/>
    </row>
    <row r="914" spans="1:14" ht="15.75" customHeight="1">
      <c r="A914" s="53"/>
      <c r="K914" s="1"/>
      <c r="L914" s="1"/>
      <c r="M914" s="1"/>
      <c r="N914" s="1"/>
    </row>
    <row r="915" spans="1:14" ht="15.75" customHeight="1">
      <c r="A915" s="53"/>
      <c r="K915" s="1"/>
      <c r="L915" s="1"/>
      <c r="M915" s="1"/>
      <c r="N915" s="1"/>
    </row>
    <row r="916" spans="1:14" ht="15.75" customHeight="1">
      <c r="A916" s="53"/>
      <c r="K916" s="1"/>
      <c r="L916" s="1"/>
      <c r="M916" s="1"/>
      <c r="N916" s="1"/>
    </row>
    <row r="917" spans="1:14" ht="15.75" customHeight="1">
      <c r="A917" s="53"/>
      <c r="K917" s="1"/>
      <c r="L917" s="1"/>
      <c r="M917" s="1"/>
      <c r="N917" s="1"/>
    </row>
    <row r="918" spans="1:14" ht="15.75" customHeight="1">
      <c r="A918" s="53"/>
      <c r="K918" s="1"/>
      <c r="L918" s="1"/>
      <c r="M918" s="1"/>
      <c r="N918" s="1"/>
    </row>
    <row r="919" spans="1:14" ht="15.75" customHeight="1">
      <c r="A919" s="53"/>
      <c r="K919" s="1"/>
      <c r="L919" s="1"/>
      <c r="M919" s="1"/>
      <c r="N919" s="1"/>
    </row>
    <row r="920" spans="1:14" ht="15.75" customHeight="1">
      <c r="A920" s="53"/>
      <c r="K920" s="1"/>
      <c r="L920" s="1"/>
      <c r="M920" s="1"/>
      <c r="N920" s="1"/>
    </row>
    <row r="921" spans="1:14" ht="15.75" customHeight="1">
      <c r="A921" s="53"/>
      <c r="K921" s="1"/>
      <c r="L921" s="1"/>
      <c r="M921" s="1"/>
      <c r="N921" s="1"/>
    </row>
    <row r="922" spans="1:14" ht="15.75" customHeight="1">
      <c r="A922" s="53"/>
      <c r="K922" s="1"/>
      <c r="L922" s="1"/>
      <c r="M922" s="1"/>
      <c r="N922" s="1"/>
    </row>
    <row r="923" spans="1:14" ht="15.75" customHeight="1">
      <c r="A923" s="53"/>
      <c r="K923" s="1"/>
      <c r="L923" s="1"/>
      <c r="M923" s="1"/>
      <c r="N923" s="1"/>
    </row>
    <row r="924" spans="1:14" ht="15.75" customHeight="1">
      <c r="A924" s="53"/>
      <c r="K924" s="1"/>
      <c r="L924" s="1"/>
      <c r="M924" s="1"/>
      <c r="N924" s="1"/>
    </row>
    <row r="925" spans="1:14" ht="15.75" customHeight="1">
      <c r="A925" s="53"/>
      <c r="K925" s="1"/>
      <c r="L925" s="1"/>
      <c r="M925" s="1"/>
      <c r="N925" s="1"/>
    </row>
    <row r="926" spans="1:14" ht="15.75" customHeight="1">
      <c r="A926" s="53"/>
      <c r="K926" s="1"/>
      <c r="L926" s="1"/>
      <c r="M926" s="1"/>
      <c r="N926" s="1"/>
    </row>
    <row r="927" spans="1:14" ht="15.75" customHeight="1">
      <c r="A927" s="53"/>
      <c r="K927" s="1"/>
      <c r="L927" s="1"/>
      <c r="M927" s="1"/>
      <c r="N927" s="1"/>
    </row>
    <row r="928" spans="1:14" ht="15.75" customHeight="1">
      <c r="A928" s="53"/>
      <c r="K928" s="1"/>
      <c r="L928" s="1"/>
      <c r="M928" s="1"/>
      <c r="N928" s="1"/>
    </row>
    <row r="929" spans="1:14" ht="15.75" customHeight="1">
      <c r="A929" s="53"/>
      <c r="K929" s="1"/>
      <c r="L929" s="1"/>
      <c r="M929" s="1"/>
      <c r="N929" s="1"/>
    </row>
    <row r="930" spans="1:14" ht="15.75" customHeight="1">
      <c r="A930" s="53"/>
      <c r="K930" s="1"/>
      <c r="L930" s="1"/>
      <c r="M930" s="1"/>
      <c r="N930" s="1"/>
    </row>
    <row r="931" spans="1:14" ht="15.75" customHeight="1">
      <c r="A931" s="53"/>
      <c r="K931" s="1"/>
      <c r="L931" s="1"/>
      <c r="M931" s="1"/>
      <c r="N931" s="1"/>
    </row>
    <row r="932" spans="1:14" ht="15.75" customHeight="1">
      <c r="A932" s="53"/>
      <c r="K932" s="1"/>
      <c r="L932" s="1"/>
      <c r="M932" s="1"/>
      <c r="N932" s="1"/>
    </row>
    <row r="933" spans="1:14" ht="15.75" customHeight="1">
      <c r="A933" s="53"/>
      <c r="K933" s="1"/>
      <c r="L933" s="1"/>
      <c r="M933" s="1"/>
      <c r="N933" s="1"/>
    </row>
    <row r="934" spans="1:14" ht="15.75" customHeight="1">
      <c r="A934" s="53"/>
      <c r="K934" s="1"/>
      <c r="L934" s="1"/>
      <c r="M934" s="1"/>
      <c r="N934" s="1"/>
    </row>
    <row r="935" spans="1:14" ht="15.75" customHeight="1">
      <c r="A935" s="53"/>
      <c r="K935" s="1"/>
      <c r="L935" s="1"/>
      <c r="M935" s="1"/>
      <c r="N935" s="1"/>
    </row>
    <row r="936" spans="1:14" ht="15.75" customHeight="1">
      <c r="A936" s="53"/>
      <c r="K936" s="1"/>
      <c r="L936" s="1"/>
      <c r="M936" s="1"/>
      <c r="N936" s="1"/>
    </row>
    <row r="937" spans="1:14" ht="15.75" customHeight="1">
      <c r="A937" s="53"/>
      <c r="K937" s="1"/>
      <c r="L937" s="1"/>
      <c r="M937" s="1"/>
      <c r="N937" s="1"/>
    </row>
    <row r="938" spans="1:14" ht="15.75" customHeight="1">
      <c r="A938" s="53"/>
      <c r="K938" s="1"/>
      <c r="L938" s="1"/>
      <c r="M938" s="1"/>
      <c r="N938" s="1"/>
    </row>
    <row r="939" spans="1:14" ht="15.75" customHeight="1">
      <c r="A939" s="53"/>
      <c r="K939" s="1"/>
      <c r="L939" s="1"/>
      <c r="M939" s="1"/>
      <c r="N939" s="1"/>
    </row>
    <row r="940" spans="1:14" ht="15.75" customHeight="1">
      <c r="A940" s="53"/>
      <c r="K940" s="1"/>
      <c r="L940" s="1"/>
      <c r="M940" s="1"/>
      <c r="N940" s="1"/>
    </row>
    <row r="941" spans="1:14" ht="15.75" customHeight="1">
      <c r="A941" s="53"/>
      <c r="K941" s="1"/>
      <c r="L941" s="1"/>
      <c r="M941" s="1"/>
      <c r="N941" s="1"/>
    </row>
    <row r="942" spans="1:14" ht="15.75" customHeight="1">
      <c r="A942" s="53"/>
      <c r="K942" s="1"/>
      <c r="L942" s="1"/>
      <c r="M942" s="1"/>
      <c r="N942" s="1"/>
    </row>
    <row r="943" spans="1:14" ht="15.75" customHeight="1">
      <c r="A943" s="53"/>
      <c r="K943" s="1"/>
      <c r="L943" s="1"/>
      <c r="M943" s="1"/>
      <c r="N943" s="1"/>
    </row>
    <row r="944" spans="1:14" ht="15.75" customHeight="1">
      <c r="A944" s="53"/>
      <c r="K944" s="1"/>
      <c r="L944" s="1"/>
      <c r="M944" s="1"/>
      <c r="N944" s="1"/>
    </row>
    <row r="945" spans="1:14" ht="15.75" customHeight="1">
      <c r="A945" s="53"/>
      <c r="K945" s="1"/>
      <c r="L945" s="1"/>
      <c r="M945" s="1"/>
      <c r="N945" s="1"/>
    </row>
    <row r="946" spans="1:14" ht="15.75" customHeight="1">
      <c r="A946" s="53"/>
      <c r="K946" s="1"/>
      <c r="L946" s="1"/>
      <c r="M946" s="1"/>
      <c r="N946" s="1"/>
    </row>
    <row r="947" spans="1:14" ht="15.75" customHeight="1">
      <c r="A947" s="53"/>
      <c r="K947" s="1"/>
      <c r="L947" s="1"/>
      <c r="M947" s="1"/>
      <c r="N947" s="1"/>
    </row>
    <row r="948" spans="1:14" ht="15.75" customHeight="1">
      <c r="A948" s="53"/>
      <c r="K948" s="1"/>
      <c r="L948" s="1"/>
      <c r="M948" s="1"/>
      <c r="N948" s="1"/>
    </row>
    <row r="949" spans="1:14" ht="15.75" customHeight="1">
      <c r="A949" s="53"/>
      <c r="K949" s="1"/>
      <c r="L949" s="1"/>
      <c r="M949" s="1"/>
      <c r="N949" s="1"/>
    </row>
    <row r="950" spans="1:14" ht="15.75" customHeight="1">
      <c r="A950" s="53"/>
      <c r="K950" s="1"/>
      <c r="L950" s="1"/>
      <c r="M950" s="1"/>
      <c r="N950" s="1"/>
    </row>
    <row r="951" spans="1:14" ht="15.75" customHeight="1">
      <c r="A951" s="53"/>
      <c r="K951" s="1"/>
      <c r="L951" s="1"/>
      <c r="M951" s="1"/>
      <c r="N951" s="1"/>
    </row>
    <row r="952" spans="1:14" ht="15.75" customHeight="1">
      <c r="A952" s="53"/>
      <c r="K952" s="1"/>
      <c r="L952" s="1"/>
      <c r="M952" s="1"/>
      <c r="N952" s="1"/>
    </row>
    <row r="953" spans="1:14" ht="15.75" customHeight="1">
      <c r="A953" s="53"/>
      <c r="K953" s="1"/>
      <c r="L953" s="1"/>
      <c r="M953" s="1"/>
      <c r="N953" s="1"/>
    </row>
    <row r="954" spans="1:14" ht="15.75" customHeight="1">
      <c r="A954" s="53"/>
      <c r="K954" s="1"/>
      <c r="L954" s="1"/>
      <c r="M954" s="1"/>
      <c r="N954" s="1"/>
    </row>
    <row r="955" spans="1:14" ht="15.75" customHeight="1">
      <c r="A955" s="53"/>
      <c r="K955" s="1"/>
      <c r="L955" s="1"/>
      <c r="M955" s="1"/>
      <c r="N955" s="1"/>
    </row>
    <row r="956" spans="1:14" ht="15.75" customHeight="1">
      <c r="A956" s="53"/>
      <c r="K956" s="1"/>
      <c r="L956" s="1"/>
      <c r="M956" s="1"/>
      <c r="N956" s="1"/>
    </row>
    <row r="957" spans="1:14" ht="15.75" customHeight="1">
      <c r="A957" s="53"/>
      <c r="K957" s="1"/>
      <c r="L957" s="1"/>
      <c r="M957" s="1"/>
      <c r="N957" s="1"/>
    </row>
    <row r="958" spans="1:14" ht="15.75" customHeight="1">
      <c r="A958" s="53"/>
      <c r="K958" s="1"/>
      <c r="L958" s="1"/>
      <c r="M958" s="1"/>
      <c r="N958" s="1"/>
    </row>
    <row r="959" spans="1:14" ht="15.75" customHeight="1">
      <c r="A959" s="53"/>
      <c r="K959" s="1"/>
      <c r="L959" s="1"/>
      <c r="M959" s="1"/>
      <c r="N959" s="1"/>
    </row>
    <row r="960" spans="1:14" ht="15.75" customHeight="1">
      <c r="A960" s="53"/>
      <c r="K960" s="1"/>
      <c r="L960" s="1"/>
      <c r="M960" s="1"/>
      <c r="N960" s="1"/>
    </row>
    <row r="961" spans="1:14" ht="15.75" customHeight="1">
      <c r="A961" s="53"/>
      <c r="K961" s="1"/>
      <c r="L961" s="1"/>
      <c r="M961" s="1"/>
      <c r="N961" s="1"/>
    </row>
    <row r="962" spans="1:14" ht="15.75" customHeight="1">
      <c r="A962" s="53"/>
      <c r="K962" s="1"/>
      <c r="L962" s="1"/>
      <c r="M962" s="1"/>
      <c r="N962" s="1"/>
    </row>
    <row r="963" spans="1:14" ht="15.75" customHeight="1">
      <c r="A963" s="53"/>
      <c r="K963" s="1"/>
      <c r="L963" s="1"/>
      <c r="M963" s="1"/>
      <c r="N963" s="1"/>
    </row>
    <row r="964" spans="1:14" ht="15.75" customHeight="1">
      <c r="A964" s="53"/>
      <c r="K964" s="1"/>
      <c r="L964" s="1"/>
      <c r="M964" s="1"/>
      <c r="N964" s="1"/>
    </row>
    <row r="965" spans="1:14" ht="15.75" customHeight="1">
      <c r="A965" s="53"/>
      <c r="K965" s="1"/>
      <c r="L965" s="1"/>
      <c r="M965" s="1"/>
      <c r="N965" s="1"/>
    </row>
    <row r="966" spans="1:14" ht="15.75" customHeight="1">
      <c r="A966" s="53"/>
      <c r="K966" s="1"/>
      <c r="L966" s="1"/>
      <c r="M966" s="1"/>
      <c r="N966" s="1"/>
    </row>
    <row r="967" spans="1:14" ht="15.75" customHeight="1">
      <c r="A967" s="53"/>
      <c r="K967" s="1"/>
      <c r="L967" s="1"/>
      <c r="M967" s="1"/>
      <c r="N967" s="1"/>
    </row>
    <row r="968" spans="1:14" ht="15.75" customHeight="1">
      <c r="A968" s="53"/>
      <c r="K968" s="1"/>
      <c r="L968" s="1"/>
      <c r="M968" s="1"/>
      <c r="N968" s="1"/>
    </row>
    <row r="969" spans="1:14" ht="15.75" customHeight="1">
      <c r="A969" s="53"/>
      <c r="K969" s="1"/>
      <c r="L969" s="1"/>
      <c r="M969" s="1"/>
      <c r="N969" s="1"/>
    </row>
    <row r="970" spans="1:14" ht="15.75" customHeight="1">
      <c r="A970" s="53"/>
      <c r="K970" s="1"/>
      <c r="L970" s="1"/>
      <c r="M970" s="1"/>
      <c r="N970" s="1"/>
    </row>
    <row r="971" spans="1:14" ht="15.75" customHeight="1">
      <c r="A971" s="53"/>
      <c r="K971" s="1"/>
      <c r="L971" s="1"/>
      <c r="M971" s="1"/>
      <c r="N971" s="1"/>
    </row>
    <row r="972" spans="1:14" ht="15.75" customHeight="1">
      <c r="A972" s="53"/>
      <c r="K972" s="1"/>
      <c r="L972" s="1"/>
      <c r="M972" s="1"/>
      <c r="N972" s="1"/>
    </row>
    <row r="973" spans="1:14" ht="15.75" customHeight="1">
      <c r="A973" s="53"/>
      <c r="K973" s="1"/>
      <c r="L973" s="1"/>
      <c r="M973" s="1"/>
      <c r="N973" s="1"/>
    </row>
    <row r="974" spans="1:14" ht="15.75" customHeight="1">
      <c r="A974" s="53"/>
      <c r="K974" s="1"/>
      <c r="L974" s="1"/>
      <c r="M974" s="1"/>
      <c r="N974" s="1"/>
    </row>
    <row r="975" spans="1:14" ht="15.75" customHeight="1">
      <c r="A975" s="53"/>
      <c r="K975" s="1"/>
      <c r="L975" s="1"/>
      <c r="M975" s="1"/>
      <c r="N975" s="1"/>
    </row>
    <row r="976" spans="1:14" ht="15.75" customHeight="1">
      <c r="A976" s="53"/>
      <c r="K976" s="1"/>
      <c r="L976" s="1"/>
      <c r="M976" s="1"/>
      <c r="N976" s="1"/>
    </row>
    <row r="977" spans="1:14" ht="15.75" customHeight="1">
      <c r="A977" s="53"/>
      <c r="K977" s="1"/>
      <c r="L977" s="1"/>
      <c r="M977" s="1"/>
      <c r="N977" s="1"/>
    </row>
    <row r="978" spans="1:14" ht="15.75" customHeight="1">
      <c r="A978" s="53"/>
      <c r="K978" s="1"/>
      <c r="L978" s="1"/>
      <c r="M978" s="1"/>
      <c r="N978" s="1"/>
    </row>
    <row r="979" spans="1:14" ht="15.75" customHeight="1">
      <c r="A979" s="53"/>
      <c r="K979" s="1"/>
      <c r="L979" s="1"/>
      <c r="M979" s="1"/>
      <c r="N979" s="1"/>
    </row>
    <row r="980" spans="1:14" ht="15.75" customHeight="1">
      <c r="A980" s="53"/>
      <c r="K980" s="1"/>
      <c r="L980" s="1"/>
      <c r="M980" s="1"/>
      <c r="N980" s="1"/>
    </row>
    <row r="981" spans="1:14" ht="15.75" customHeight="1">
      <c r="A981" s="53"/>
      <c r="K981" s="1"/>
      <c r="L981" s="1"/>
      <c r="M981" s="1"/>
      <c r="N981" s="1"/>
    </row>
    <row r="982" spans="1:14" ht="15.75" customHeight="1">
      <c r="A982" s="53"/>
      <c r="K982" s="1"/>
      <c r="L982" s="1"/>
      <c r="M982" s="1"/>
      <c r="N982" s="1"/>
    </row>
    <row r="983" spans="1:14" ht="15.75" customHeight="1">
      <c r="A983" s="53"/>
      <c r="K983" s="1"/>
      <c r="L983" s="1"/>
      <c r="M983" s="1"/>
      <c r="N983" s="1"/>
    </row>
    <row r="984" spans="1:14" ht="15.75" customHeight="1">
      <c r="A984" s="53"/>
      <c r="K984" s="1"/>
      <c r="L984" s="1"/>
      <c r="M984" s="1"/>
      <c r="N984" s="1"/>
    </row>
    <row r="985" spans="1:14" ht="15.75" customHeight="1">
      <c r="A985" s="53"/>
      <c r="K985" s="1"/>
      <c r="L985" s="1"/>
      <c r="M985" s="1"/>
      <c r="N985" s="1"/>
    </row>
    <row r="986" spans="1:14" ht="15.75" customHeight="1">
      <c r="A986" s="53"/>
      <c r="K986" s="1"/>
      <c r="L986" s="1"/>
      <c r="M986" s="1"/>
      <c r="N986" s="1"/>
    </row>
    <row r="987" spans="1:14" ht="15.75" customHeight="1">
      <c r="A987" s="53"/>
      <c r="K987" s="1"/>
      <c r="L987" s="1"/>
      <c r="M987" s="1"/>
      <c r="N987" s="1"/>
    </row>
  </sheetData>
  <mergeCells count="43">
    <mergeCell ref="P1:Q1"/>
    <mergeCell ref="P2:Q2"/>
    <mergeCell ref="P3:Q3"/>
    <mergeCell ref="A32:E32"/>
    <mergeCell ref="A33:E33"/>
    <mergeCell ref="A19:B19"/>
    <mergeCell ref="A24:B24"/>
    <mergeCell ref="A28:B28"/>
    <mergeCell ref="B55:E55"/>
    <mergeCell ref="B49:H49"/>
    <mergeCell ref="B61:E61"/>
    <mergeCell ref="A36:E36"/>
    <mergeCell ref="A37:E37"/>
    <mergeCell ref="A34:E34"/>
    <mergeCell ref="A35:E35"/>
    <mergeCell ref="N4:N5"/>
    <mergeCell ref="C1:O2"/>
    <mergeCell ref="C3:O3"/>
    <mergeCell ref="A4:E7"/>
    <mergeCell ref="A8:E11"/>
    <mergeCell ref="A12:E12"/>
    <mergeCell ref="A13:B13"/>
    <mergeCell ref="A1:B3"/>
    <mergeCell ref="K4:K5"/>
    <mergeCell ref="A29:B29"/>
    <mergeCell ref="A30:B30"/>
    <mergeCell ref="C30:E30"/>
    <mergeCell ref="A31:B31"/>
    <mergeCell ref="C31:E31"/>
    <mergeCell ref="Q4:Q13"/>
    <mergeCell ref="O28:Q37"/>
    <mergeCell ref="L4:L5"/>
    <mergeCell ref="M4:M5"/>
    <mergeCell ref="O4:O13"/>
    <mergeCell ref="P4:P13"/>
    <mergeCell ref="F19:Q19"/>
    <mergeCell ref="F24:Q24"/>
    <mergeCell ref="F28:N31"/>
    <mergeCell ref="H4:H5"/>
    <mergeCell ref="I4:I5"/>
    <mergeCell ref="J4:J5"/>
    <mergeCell ref="F4:F5"/>
    <mergeCell ref="G4:G5"/>
  </mergeCells>
  <conditionalFormatting sqref="F14:N18">
    <cfRule type="containsText" dxfId="32" priority="1" operator="containsText" text="N/A">
      <formula>NOT(ISERROR(SEARCH(("N/A"),(F14))))</formula>
    </cfRule>
  </conditionalFormatting>
  <conditionalFormatting sqref="F14:N18">
    <cfRule type="containsText" dxfId="31" priority="2" operator="containsText" text="N/A">
      <formula>NOT(ISERROR(SEARCH(("N/A"),(F14))))</formula>
    </cfRule>
  </conditionalFormatting>
  <conditionalFormatting sqref="F14:N18">
    <cfRule type="containsText" dxfId="30" priority="3" operator="containsText" text="Asistió">
      <formula>NOT(ISERROR(SEARCH(("Asistió"),(F14))))</formula>
    </cfRule>
  </conditionalFormatting>
  <conditionalFormatting sqref="F14:N18">
    <cfRule type="containsText" dxfId="29" priority="4" operator="containsText" text="Ausente">
      <formula>NOT(ISERROR(SEARCH(("Ausente"),(F14))))</formula>
    </cfRule>
  </conditionalFormatting>
  <conditionalFormatting sqref="F14:N18">
    <cfRule type="containsText" dxfId="28" priority="5" operator="containsText" text="Justificación">
      <formula>NOT(ISERROR(SEARCH(("Justificación"),(F14))))</formula>
    </cfRule>
  </conditionalFormatting>
  <conditionalFormatting sqref="F14:N18">
    <cfRule type="containsText" dxfId="27" priority="6" operator="containsText" text="Justificación">
      <formula>NOT(ISERROR(SEARCH(("Justificación"),(F14))))</formula>
    </cfRule>
  </conditionalFormatting>
  <conditionalFormatting sqref="F14:N18">
    <cfRule type="containsText" dxfId="26" priority="7" operator="containsText" text="Justificación">
      <formula>NOT(ISERROR(SEARCH(("Justificación"),(F14))))</formula>
    </cfRule>
  </conditionalFormatting>
  <conditionalFormatting sqref="F14:N18">
    <cfRule type="containsText" dxfId="25" priority="8" operator="containsText" text="Justificaciín">
      <formula>NOT(ISERROR(SEARCH(("Justificaciín"),(F14))))</formula>
    </cfRule>
  </conditionalFormatting>
  <conditionalFormatting sqref="F14:N18">
    <cfRule type="containsText" dxfId="24" priority="9" operator="containsText" text="Ausente">
      <formula>NOT(ISERROR(SEARCH(("Ausente"),(F14))))</formula>
    </cfRule>
  </conditionalFormatting>
  <conditionalFormatting sqref="F14:N18">
    <cfRule type="containsText" dxfId="23" priority="10" operator="containsText" text="Ausente">
      <formula>NOT(ISERROR(SEARCH(("Ausente"),(F14))))</formula>
    </cfRule>
  </conditionalFormatting>
  <conditionalFormatting sqref="F14:N18">
    <cfRule type="containsText" dxfId="22" priority="11" operator="containsText" text="Asistió">
      <formula>NOT(ISERROR(SEARCH(("Asistió"),(F14))))</formula>
    </cfRule>
  </conditionalFormatting>
  <conditionalFormatting sqref="F25:N27">
    <cfRule type="containsText" dxfId="21" priority="12" operator="containsText" text="N/A">
      <formula>NOT(ISERROR(SEARCH(("N/A"),(F25))))</formula>
    </cfRule>
  </conditionalFormatting>
  <conditionalFormatting sqref="F25:N27">
    <cfRule type="containsText" dxfId="20" priority="13" operator="containsText" text="N/A">
      <formula>NOT(ISERROR(SEARCH(("N/A"),(F25))))</formula>
    </cfRule>
  </conditionalFormatting>
  <conditionalFormatting sqref="F25:N27">
    <cfRule type="containsText" dxfId="19" priority="14" operator="containsText" text="Asistió">
      <formula>NOT(ISERROR(SEARCH(("Asistió"),(F25))))</formula>
    </cfRule>
  </conditionalFormatting>
  <conditionalFormatting sqref="F25:N27">
    <cfRule type="containsText" dxfId="18" priority="15" operator="containsText" text="Ausente">
      <formula>NOT(ISERROR(SEARCH(("Ausente"),(F25))))</formula>
    </cfRule>
  </conditionalFormatting>
  <conditionalFormatting sqref="F25:N27">
    <cfRule type="containsText" dxfId="17" priority="16" operator="containsText" text="Justificación">
      <formula>NOT(ISERROR(SEARCH(("Justificación"),(F25))))</formula>
    </cfRule>
  </conditionalFormatting>
  <conditionalFormatting sqref="F25:N27">
    <cfRule type="containsText" dxfId="16" priority="17" operator="containsText" text="Justificación">
      <formula>NOT(ISERROR(SEARCH(("Justificación"),(F25))))</formula>
    </cfRule>
  </conditionalFormatting>
  <conditionalFormatting sqref="F25:N27">
    <cfRule type="containsText" dxfId="15" priority="18" operator="containsText" text="Justificación">
      <formula>NOT(ISERROR(SEARCH(("Justificación"),(F25))))</formula>
    </cfRule>
  </conditionalFormatting>
  <conditionalFormatting sqref="F25:N27">
    <cfRule type="containsText" dxfId="14" priority="19" operator="containsText" text="Justificaciín">
      <formula>NOT(ISERROR(SEARCH(("Justificaciín"),(F25))))</formula>
    </cfRule>
  </conditionalFormatting>
  <conditionalFormatting sqref="F25:N27">
    <cfRule type="containsText" dxfId="13" priority="20" operator="containsText" text="Ausente">
      <formula>NOT(ISERROR(SEARCH(("Ausente"),(F25))))</formula>
    </cfRule>
  </conditionalFormatting>
  <conditionalFormatting sqref="F25:N27">
    <cfRule type="containsText" dxfId="12" priority="21" operator="containsText" text="Ausente">
      <formula>NOT(ISERROR(SEARCH(("Ausente"),(F25))))</formula>
    </cfRule>
  </conditionalFormatting>
  <conditionalFormatting sqref="F25:N27">
    <cfRule type="containsText" dxfId="11" priority="22" operator="containsText" text="Asistió">
      <formula>NOT(ISERROR(SEARCH(("Asistió"),(F25))))</formula>
    </cfRule>
  </conditionalFormatting>
  <conditionalFormatting sqref="F20:N23">
    <cfRule type="containsText" dxfId="10" priority="23" operator="containsText" text="N/A">
      <formula>NOT(ISERROR(SEARCH(("N/A"),(F20))))</formula>
    </cfRule>
  </conditionalFormatting>
  <conditionalFormatting sqref="F20:N23">
    <cfRule type="containsText" dxfId="9" priority="24" operator="containsText" text="N/A">
      <formula>NOT(ISERROR(SEARCH(("N/A"),(F20))))</formula>
    </cfRule>
  </conditionalFormatting>
  <conditionalFormatting sqref="F20:N23">
    <cfRule type="containsText" dxfId="8" priority="25" operator="containsText" text="Asistió">
      <formula>NOT(ISERROR(SEARCH(("Asistió"),(F20))))</formula>
    </cfRule>
  </conditionalFormatting>
  <conditionalFormatting sqref="F20:N23">
    <cfRule type="containsText" dxfId="7" priority="26" operator="containsText" text="Ausente">
      <formula>NOT(ISERROR(SEARCH(("Ausente"),(F20))))</formula>
    </cfRule>
  </conditionalFormatting>
  <conditionalFormatting sqref="F20:N23">
    <cfRule type="containsText" dxfId="6" priority="27" operator="containsText" text="Justificación">
      <formula>NOT(ISERROR(SEARCH(("Justificación"),(F20))))</formula>
    </cfRule>
  </conditionalFormatting>
  <conditionalFormatting sqref="F20:N23">
    <cfRule type="containsText" dxfId="5" priority="28" operator="containsText" text="Justificación">
      <formula>NOT(ISERROR(SEARCH(("Justificación"),(F20))))</formula>
    </cfRule>
  </conditionalFormatting>
  <conditionalFormatting sqref="F20:N23">
    <cfRule type="containsText" dxfId="4" priority="29" operator="containsText" text="Justificación">
      <formula>NOT(ISERROR(SEARCH(("Justificación"),(F20))))</formula>
    </cfRule>
  </conditionalFormatting>
  <conditionalFormatting sqref="F20:N23">
    <cfRule type="containsText" dxfId="3" priority="30" operator="containsText" text="Justificaciín">
      <formula>NOT(ISERROR(SEARCH(("Justificaciín"),(F20))))</formula>
    </cfRule>
  </conditionalFormatting>
  <conditionalFormatting sqref="F20:N23">
    <cfRule type="containsText" dxfId="2" priority="31" operator="containsText" text="Ausente">
      <formula>NOT(ISERROR(SEARCH(("Ausente"),(F20))))</formula>
    </cfRule>
  </conditionalFormatting>
  <conditionalFormatting sqref="F20:N23">
    <cfRule type="containsText" dxfId="1" priority="32" operator="containsText" text="Ausente">
      <formula>NOT(ISERROR(SEARCH(("Ausente"),(F20))))</formula>
    </cfRule>
  </conditionalFormatting>
  <conditionalFormatting sqref="F20:N23">
    <cfRule type="containsText" dxfId="0" priority="33" operator="containsText" text="Asistió">
      <formula>NOT(ISERROR(SEARCH(("Asistió"),(F20))))</formula>
    </cfRule>
  </conditionalFormatting>
  <pageMargins left="0.7" right="0.7" top="0.75" bottom="0.75" header="0" footer="0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100-000000000000}">
          <x14:formula1>
            <xm:f>Hoja2!$H$8:$H$11</xm:f>
          </x14:formula1>
          <xm:sqref>F14:N18 F20:N23 F25:N27</xm:sqref>
        </x14:dataValidation>
        <x14:dataValidation type="list" allowBlank="1" showErrorMessage="1" xr:uid="{00000000-0002-0000-0100-000001000000}">
          <x14:formula1>
            <xm:f>Hoja2!$C$8:$C$10</xm:f>
          </x14:formula1>
          <xm:sqref>C25:C27 C20:C23 C14:C18</xm:sqref>
        </x14:dataValidation>
        <x14:dataValidation type="list" allowBlank="1" showErrorMessage="1" xr:uid="{00000000-0002-0000-0100-000002000000}">
          <x14:formula1>
            <xm:f>Hoja2!$G$2:$G$7</xm:f>
          </x14:formula1>
          <xm:sqref>F7:N7</xm:sqref>
        </x14:dataValidation>
        <x14:dataValidation type="list" allowBlank="1" showInputMessage="1" showErrorMessage="1" xr:uid="{00000000-0002-0000-0100-000003000000}">
          <x14:formula1>
            <xm:f>Hoja2!$C$12:$C$16</xm:f>
          </x14:formula1>
          <xm:sqref>C51</xm:sqref>
        </x14:dataValidation>
        <x14:dataValidation type="list" allowBlank="1" showInputMessage="1" showErrorMessage="1" xr:uid="{00000000-0002-0000-0100-000004000000}">
          <x14:formula1>
            <xm:f>Hoja2!$E$13:$E$14</xm:f>
          </x14:formula1>
          <xm:sqref>G51:G53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(Nombre del consejo)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Lenovo</cp:lastModifiedBy>
  <dcterms:created xsi:type="dcterms:W3CDTF">2023-08-13T21:18:16Z</dcterms:created>
  <dcterms:modified xsi:type="dcterms:W3CDTF">2023-11-28T00:03:58Z</dcterms:modified>
</cp:coreProperties>
</file>