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SCRD\1. DOCUMENTOS\1. Mapa de procesos v10\Gestión del Direccionamiento Estratégico\Indicadores\"/>
    </mc:Choice>
  </mc:AlternateContent>
  <bookViews>
    <workbookView xWindow="0" yWindow="0" windowWidth="20490" windowHeight="7650"/>
  </bookViews>
  <sheets>
    <sheet name="Indicador" sheetId="1" r:id="rId1"/>
    <sheet name="Actividades" sheetId="5" r:id="rId2"/>
    <sheet name="Programación" sheetId="4" r:id="rId3"/>
    <sheet name="Anualización" sheetId="6" r:id="rId4"/>
    <sheet name="Datos" sheetId="3" state="hidden" r:id="rId5"/>
  </sheets>
  <definedNames>
    <definedName name="_xlnm.Print_Area" localSheetId="0">Indicador!$A$1:$L$30</definedName>
    <definedName name="ListaCONSTANTE">Datos!$A$57:$A$60</definedName>
    <definedName name="ListaCRECIENTE">Datos!$A$62:$A$63</definedName>
    <definedName name="ListaDECRECIENTE">Datos!$A$65</definedName>
    <definedName name="ListaDEPENDENCIAS">Datos!$A$1:$A$28</definedName>
    <definedName name="ListaDESEMPEÑO">Datos!$A$84:$A$86</definedName>
    <definedName name="ListaDETALLES">Datos!$A$78:$A$79</definedName>
    <definedName name="ListaMETODODERECOLECCIÓN">Datos!$A$112:$A$120</definedName>
    <definedName name="ListaPERIODOS">Datos!$A$46:$A$50</definedName>
    <definedName name="ListaPROCESOALQUEAPORTA">Datos!$A$92:$A$110</definedName>
    <definedName name="ListaRESULTADO">Datos!$A$88:$A$90</definedName>
    <definedName name="ListaSUMA">Datos!$A$67:$A$72</definedName>
    <definedName name="ListaTIPO">Datos!$A$74:$A$76</definedName>
    <definedName name="ListaYEARS">Datos!$A$122:$A$132</definedName>
  </definedNames>
  <calcPr calcId="162913" concurrentCalc="0"/>
</workbook>
</file>

<file path=xl/calcChain.xml><?xml version="1.0" encoding="utf-8"?>
<calcChain xmlns="http://schemas.openxmlformats.org/spreadsheetml/2006/main">
  <c r="K18" i="1" l="1"/>
  <c r="P14" i="1"/>
  <c r="F7" i="4"/>
  <c r="A21" i="6"/>
  <c r="A20" i="6"/>
  <c r="A19" i="6"/>
  <c r="A18" i="6"/>
  <c r="A17" i="6"/>
  <c r="A16" i="6"/>
  <c r="A15" i="6"/>
  <c r="A14" i="6"/>
  <c r="A13" i="6"/>
  <c r="A12" i="6"/>
  <c r="A11" i="6"/>
  <c r="A132" i="3"/>
  <c r="A131" i="3"/>
  <c r="A130" i="3"/>
  <c r="A129" i="3"/>
  <c r="A128" i="3"/>
  <c r="A127" i="3"/>
  <c r="A126" i="3"/>
  <c r="A125" i="3"/>
  <c r="A124" i="3"/>
  <c r="A123" i="3"/>
  <c r="A122" i="3"/>
  <c r="A6" i="6"/>
  <c r="A12" i="4"/>
  <c r="A13" i="4"/>
  <c r="A11" i="4"/>
  <c r="I12" i="4"/>
  <c r="I13" i="4"/>
  <c r="I11" i="4"/>
  <c r="L8" i="4"/>
  <c r="I8" i="4"/>
  <c r="F6" i="4"/>
  <c r="L42" i="5"/>
  <c r="I42" i="5"/>
  <c r="F42" i="5"/>
  <c r="L34" i="5"/>
  <c r="I34" i="5"/>
  <c r="F34" i="5"/>
  <c r="L26" i="5"/>
  <c r="I26" i="5"/>
  <c r="F26" i="5"/>
  <c r="L18" i="5"/>
  <c r="I18" i="5"/>
  <c r="F18" i="5"/>
  <c r="L10" i="5"/>
  <c r="I10" i="5"/>
  <c r="F10" i="5"/>
</calcChain>
</file>

<file path=xl/comments1.xml><?xml version="1.0" encoding="utf-8"?>
<comments xmlns="http://schemas.openxmlformats.org/spreadsheetml/2006/main">
  <authors>
    <author>ASUS PC</author>
  </authors>
  <commentList>
    <comment ref="E10" authorId="0" shapeId="0">
      <text>
        <r>
          <rPr>
            <sz val="9"/>
            <color indexed="81"/>
            <rFont val="Tahoma"/>
            <charset val="1"/>
          </rPr>
          <t xml:space="preserve">Ejemplo: Porcentaje de ingresos de personal a esta dependencia.
</t>
        </r>
      </text>
    </comment>
    <comment ref="E11" authorId="0" shapeId="0">
      <text>
        <r>
          <rPr>
            <sz val="9"/>
            <color indexed="81"/>
            <rFont val="Tahoma"/>
            <charset val="1"/>
          </rPr>
          <t>Ejemplo: Medir el porcentaje de ingresos a través de las actividades del plan de acción.</t>
        </r>
      </text>
    </comment>
    <comment ref="D12" authorId="0" shapeId="0">
      <text>
        <r>
          <rPr>
            <sz val="9"/>
            <color indexed="81"/>
            <rFont val="Tahoma"/>
            <charset val="1"/>
          </rPr>
          <t xml:space="preserve">Código Interno del Sistema.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Ejemplo: x, y, R.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>Ejemplo: Ejecutado, programado, resultado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Ingrese un encabezado para su indicador</t>
        </r>
      </text>
    </comment>
  </commentList>
</comments>
</file>

<file path=xl/comments2.xml><?xml version="1.0" encoding="utf-8"?>
<comments xmlns="http://schemas.openxmlformats.org/spreadsheetml/2006/main">
  <authors>
    <author>ASUS PC</author>
  </authors>
  <commentList>
    <comment ref="F8" authorId="0" shapeId="0">
      <text>
        <r>
          <rPr>
            <sz val="9"/>
            <color indexed="81"/>
            <rFont val="Tahoma"/>
            <family val="2"/>
          </rPr>
          <t xml:space="preserve">Se recomienda mantener un orden secuencial para el código ejemplo: 01, 02... 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Puede indicar una estimación especifica diferente de ser necesario indicando mes/año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Espacio para observaciones osbre las tareas asignadas en el plan de acción</t>
        </r>
      </text>
    </comment>
    <comment ref="F16" authorId="0" shapeId="0">
      <text>
        <r>
          <rPr>
            <sz val="9"/>
            <color indexed="81"/>
            <rFont val="Tahoma"/>
            <family val="2"/>
          </rPr>
          <t xml:space="preserve">Se recomienda mantener un orden secuencial para el código ejemplo: 01, 02... 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>Puede indicar una estimación especifica diferente de ser necesario indicando mes/año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>Espacio para observaciones osbre las tareas asignadas en el plan de acción</t>
        </r>
      </text>
    </comment>
    <comment ref="F24" authorId="0" shapeId="0">
      <text>
        <r>
          <rPr>
            <sz val="9"/>
            <color indexed="81"/>
            <rFont val="Tahoma"/>
            <family val="2"/>
          </rPr>
          <t xml:space="preserve">Se recomienda mantener un orden secuencial para el código ejemplo: 01, 02... </t>
        </r>
      </text>
    </comment>
    <comment ref="I26" authorId="0" shapeId="0">
      <text>
        <r>
          <rPr>
            <sz val="9"/>
            <color indexed="81"/>
            <rFont val="Tahoma"/>
            <family val="2"/>
          </rPr>
          <t>Puede indicar una estimación especifica diferente de ser necesario indicando mes/año</t>
        </r>
      </text>
    </comment>
    <comment ref="A30" authorId="0" shapeId="0">
      <text>
        <r>
          <rPr>
            <sz val="9"/>
            <color indexed="81"/>
            <rFont val="Tahoma"/>
            <family val="2"/>
          </rPr>
          <t>Espacio para observaciones osbre las tareas asignadas en el plan de acción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 xml:space="preserve">Se recomienda mantener un orden secuencial para el código ejemplo: 01, 02... </t>
        </r>
      </text>
    </comment>
    <comment ref="I34" authorId="0" shapeId="0">
      <text>
        <r>
          <rPr>
            <sz val="9"/>
            <color indexed="81"/>
            <rFont val="Tahoma"/>
            <family val="2"/>
          </rPr>
          <t>Puede indicar una estimación especifica diferente de ser necesario indicando mes/año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>Espacio para observaciones osbre las tareas asignadas en el plan de acción</t>
        </r>
      </text>
    </comment>
    <comment ref="F40" authorId="0" shapeId="0">
      <text>
        <r>
          <rPr>
            <sz val="9"/>
            <color indexed="81"/>
            <rFont val="Tahoma"/>
            <family val="2"/>
          </rPr>
          <t xml:space="preserve">Se recomienda mantener un orden secuencial para el código ejemplo: 01, 02... </t>
        </r>
      </text>
    </comment>
    <comment ref="I42" authorId="0" shapeId="0">
      <text>
        <r>
          <rPr>
            <sz val="9"/>
            <color indexed="81"/>
            <rFont val="Tahoma"/>
            <family val="2"/>
          </rPr>
          <t>Puede indicar una estimación especifica diferente de ser necesario indicando mes/año</t>
        </r>
      </text>
    </comment>
    <comment ref="A46" authorId="0" shapeId="0">
      <text>
        <r>
          <rPr>
            <sz val="9"/>
            <color indexed="81"/>
            <rFont val="Tahoma"/>
            <family val="2"/>
          </rPr>
          <t>Espacio para observaciones osbre las tareas asignadas en el plan de acción</t>
        </r>
      </text>
    </comment>
  </commentList>
</comments>
</file>

<file path=xl/comments3.xml><?xml version="1.0" encoding="utf-8"?>
<comments xmlns="http://schemas.openxmlformats.org/spreadsheetml/2006/main">
  <authors>
    <author>ASUS PC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>Indique el año de vigencia del indicador</t>
        </r>
      </text>
    </comment>
  </commentList>
</comments>
</file>

<file path=xl/sharedStrings.xml><?xml version="1.0" encoding="utf-8"?>
<sst xmlns="http://schemas.openxmlformats.org/spreadsheetml/2006/main" count="268" uniqueCount="182">
  <si>
    <t>HOJA DE VIDA DEL INDICADOR</t>
  </si>
  <si>
    <t>ASOCIACIÓN</t>
  </si>
  <si>
    <t>CLASIFICACIÓN</t>
  </si>
  <si>
    <t>SUB CLASIFICACIÓN</t>
  </si>
  <si>
    <t>CATEGORÍA</t>
  </si>
  <si>
    <t>TIPO</t>
  </si>
  <si>
    <t>PROCESO AL QUE APORTA</t>
  </si>
  <si>
    <t>ÁREAS</t>
  </si>
  <si>
    <t>IDENTIFICACIÓN</t>
  </si>
  <si>
    <t>NOMBRE DEL INDICADOR</t>
  </si>
  <si>
    <t>OBJETIVO DEL INDICADOR</t>
  </si>
  <si>
    <t>CÓDIGO DEL INDICADOR</t>
  </si>
  <si>
    <t>MÉTODO DE RECOLECCIÓN</t>
  </si>
  <si>
    <t>CRITERIO DEL ANÁLISIS</t>
  </si>
  <si>
    <t>TIPO DE CÁLCULO</t>
  </si>
  <si>
    <t>FRECUENCIA DE MEDICIÓN</t>
  </si>
  <si>
    <t>META PROGRAMADA</t>
  </si>
  <si>
    <t>TIPO DE ANUALIZACIÓN</t>
  </si>
  <si>
    <t>RANGO DE GESTIÓN</t>
  </si>
  <si>
    <t>No.</t>
  </si>
  <si>
    <t>ALIAS</t>
  </si>
  <si>
    <t>VARIABLES</t>
  </si>
  <si>
    <t>DESCRIPCIÓN</t>
  </si>
  <si>
    <t>DETALLES</t>
  </si>
  <si>
    <t>FÓRMULA DEL INDICADOR</t>
  </si>
  <si>
    <t>UNIDAD DE MEDIDA FÓRMULA</t>
  </si>
  <si>
    <t>DESCRIPCIÓN DEL INDICADOR</t>
  </si>
  <si>
    <t>LÍNEA BASE</t>
  </si>
  <si>
    <t>FUENTE DE VERIFICACIÓN</t>
  </si>
  <si>
    <t>GLOSARIO DE TÉRMINOS</t>
  </si>
  <si>
    <t>OBSERVACIONES</t>
  </si>
  <si>
    <t>DIRECCIONAMIENTO ESTRATÉGICO INSTITUCIONAL</t>
  </si>
  <si>
    <t>930-Dirección de Transformaciones Culturales-DTC</t>
  </si>
  <si>
    <t>100-Despacho Secretaría Distrital de Cultura Recreación y Deporte-DESPACHO110-Oficina Jurídica-OJ</t>
  </si>
  <si>
    <t>120-Oficina Asesora de Comunicaciones-OAC</t>
  </si>
  <si>
    <t>140-Oficina de Control Interno-OCI</t>
  </si>
  <si>
    <t>150-Oficina de Control Disciplinario Interno-OCDI</t>
  </si>
  <si>
    <t>160-Oficina de Tecnologías de la Información-OTI</t>
  </si>
  <si>
    <t>161-Grupo Interno de Trabajo de Infraestructura y Sistemas de Información-GITISI</t>
  </si>
  <si>
    <t>170-Oficina Asesora de Planeación-OAP</t>
  </si>
  <si>
    <t>200-Subsecretaría de Gobernanza-SG</t>
  </si>
  <si>
    <t>210-Dirección de Asuntos Locales y Participación-DALP</t>
  </si>
  <si>
    <t>220-Dirección de Fomento-DF</t>
  </si>
  <si>
    <t>230-Dirección de Personas Jurídicas-DPJ</t>
  </si>
  <si>
    <t>240-Dirección de Economía Estudios y Política-DEEP</t>
  </si>
  <si>
    <t>300-Dirección de Arte Cultura y Patrimonio-DACP</t>
  </si>
  <si>
    <t>310-Subdirección de Gestión Cultural y Artística-SGCA</t>
  </si>
  <si>
    <t>330-Subdirección de Infraestructura y Patrimonio Cultural-SIPC</t>
  </si>
  <si>
    <t>700-Dirección de Gestión Corporativa y Relación con el Ciudadano-DGCRC</t>
  </si>
  <si>
    <t>710-Grupo Interno de Trabajo de Servicios Administrativos-GITSA</t>
  </si>
  <si>
    <t>720-Grupo Interno de Trabajo de Gestión Financiera-GITGF</t>
  </si>
  <si>
    <t>730-Grupo Interno de Trabajo de Talento Humano-GITTH</t>
  </si>
  <si>
    <t>731-Comité de Convivencia Laboral-CCL</t>
  </si>
  <si>
    <t>750-Derecho de Petición-PQRS</t>
  </si>
  <si>
    <t>760-Grupo Interno de Trabajo de Contratación-GITC</t>
  </si>
  <si>
    <t>800-Dirección de Lectura y Bibliotecas-DLB</t>
  </si>
  <si>
    <t>900-Subsecretaría Distrital de Cultura Ciudadana y Gestión del Conocimiento-SCCGC</t>
  </si>
  <si>
    <t>910-Dirección Observatorio y Gestión del Conocimiento Cultural-DOGCC</t>
  </si>
  <si>
    <t>920-Dirección de Redes y Acción Colectiva-DRAC</t>
  </si>
  <si>
    <t>DESEMPEÑO</t>
  </si>
  <si>
    <t>RESULTADO</t>
  </si>
  <si>
    <t xml:space="preserve">Gestión </t>
  </si>
  <si>
    <t>Plan de Desarrollo-Proyecto</t>
  </si>
  <si>
    <t xml:space="preserve">Plan Estratégico </t>
  </si>
  <si>
    <t>Gestion -Plan Estratégico</t>
  </si>
  <si>
    <t>Proyecto -Plan Estratégico</t>
  </si>
  <si>
    <t>ENCUESTA</t>
  </si>
  <si>
    <t>DOCUMENTO OFICIAL</t>
  </si>
  <si>
    <t>COMPUESTO</t>
  </si>
  <si>
    <t>SIMPLE</t>
  </si>
  <si>
    <t>ANUAL</t>
  </si>
  <si>
    <t>CUATRIMESTRAL</t>
  </si>
  <si>
    <t>MENSUAL</t>
  </si>
  <si>
    <t>SEMESTRAL</t>
  </si>
  <si>
    <t>TRIMESTRAL</t>
  </si>
  <si>
    <t>CONSTANTE</t>
  </si>
  <si>
    <t>CRECIENTE</t>
  </si>
  <si>
    <t>DECRECIENTE</t>
  </si>
  <si>
    <t>SUMA</t>
  </si>
  <si>
    <t>Página 1 de 4</t>
  </si>
  <si>
    <t>ACTIVIDADES CLAVE</t>
  </si>
  <si>
    <t>Página 2 de 4</t>
  </si>
  <si>
    <t>CONSTANTE: Constante 0 -80 - 90 - PORCENTAJE</t>
  </si>
  <si>
    <t>CONSTANTE: Constante compuesto - PORCENTAJE</t>
  </si>
  <si>
    <t>CONSTANTE: Constante x - PORCENTAJE</t>
  </si>
  <si>
    <t>CONSTANTE: Constante TH - PORCENTAJE</t>
  </si>
  <si>
    <t>CRECIENTE: Creciente 0 - 100 - PORCENTAJE</t>
  </si>
  <si>
    <t>CRECIENTE: Creciente Compuesto - PORCENTAJE</t>
  </si>
  <si>
    <t>DECRECIENTE: Decreciente - PORCENTAJE</t>
  </si>
  <si>
    <t>SUMA: Suma 0 - 20 - 40 - 60 - 80 - 100 - PORCENTAJE</t>
  </si>
  <si>
    <t>SUMA: Suma 10 - 20 - 40 - 60 - 80 - 100 - NÚMERO</t>
  </si>
  <si>
    <t>SUMA: Suma 0 - 60 - 70 - 80 - 95 - 100 - PORCENTAJE</t>
  </si>
  <si>
    <t>SUMA: Suma 0 - 50  - 70 - 100 - PORCENTAJE</t>
  </si>
  <si>
    <t>SUMA: PLANTILLA EJEMPLO - NÚMERO</t>
  </si>
  <si>
    <t>SUMA: SUMA (100-80-60-40-20) - NÚMERO</t>
  </si>
  <si>
    <t>REGISTRO PERIÓDICO</t>
  </si>
  <si>
    <t>NÚMERO</t>
  </si>
  <si>
    <t>PORCENTAJE</t>
  </si>
  <si>
    <t>PROMEDIO PONDERADO</t>
  </si>
  <si>
    <t>PROCESO</t>
  </si>
  <si>
    <t>EFICACIA</t>
  </si>
  <si>
    <t>EFICIENCIA</t>
  </si>
  <si>
    <t>CALIDAD</t>
  </si>
  <si>
    <t>EFECTIVIDAD (EFECTO/IMPACTO)</t>
  </si>
  <si>
    <t>PRODUCTO</t>
  </si>
  <si>
    <t>RESULTADOS FINALES</t>
  </si>
  <si>
    <t>Direccionamiento estratégico institucional</t>
  </si>
  <si>
    <t>Gestión de tecnologías de la información</t>
  </si>
  <si>
    <t>Gestión Estratégica de Comunicaciones</t>
  </si>
  <si>
    <t>Gestión del servicio a la ciudadanía</t>
  </si>
  <si>
    <t>Gestión del conocimiento</t>
  </si>
  <si>
    <t>Gestión para la mejora continua</t>
  </si>
  <si>
    <t>Control y evaluación Independiente</t>
  </si>
  <si>
    <t>Gestión de formación en las prácticas artísticas</t>
  </si>
  <si>
    <t>Gestión de circulación de las prácticas artísticas</t>
  </si>
  <si>
    <t>Gestión integral de espacios culturales</t>
  </si>
  <si>
    <t>Gestión para el fomento a las prácticas artísticas</t>
  </si>
  <si>
    <t>Gestión de participación ciudadana</t>
  </si>
  <si>
    <t>Gestión juridica</t>
  </si>
  <si>
    <t>Gestión financiera</t>
  </si>
  <si>
    <t>Gestión talento humano</t>
  </si>
  <si>
    <t>Gestión documental</t>
  </si>
  <si>
    <t>Gestión de bienes, servicios y planta física</t>
  </si>
  <si>
    <t>Gestión Territorial</t>
  </si>
  <si>
    <t>Gestión Control Disciplinario Interno</t>
  </si>
  <si>
    <t>ENTREVISTA</t>
  </si>
  <si>
    <t>ESTADÍSTICAS</t>
  </si>
  <si>
    <t>EVALUACIÓN</t>
  </si>
  <si>
    <t>INFORME</t>
  </si>
  <si>
    <t>INSPECCIÓN</t>
  </si>
  <si>
    <t>PUBLICACIÓN</t>
  </si>
  <si>
    <t>REGISTROS CONTABLES</t>
  </si>
  <si>
    <t>ANÁLISIS DEL INDICADOR</t>
  </si>
  <si>
    <t>% PESO</t>
  </si>
  <si>
    <t>CÓDIGO</t>
  </si>
  <si>
    <t>NOMBRE DE LA ACTIVIDAD</t>
  </si>
  <si>
    <t>DEPENDENCIAS</t>
  </si>
  <si>
    <t>110-Oficina Asesora Juridica</t>
  </si>
  <si>
    <t>CANTIDAD DE PERIODOS PARA COMPLETAR EL PESO (ANUALIZADO)</t>
  </si>
  <si>
    <t>APORTE EN % DE CADA PERIODO</t>
  </si>
  <si>
    <t>ASIGNAR TAREAS DE PLAN DE ACCIÓN</t>
  </si>
  <si>
    <t>Página 3 de 4</t>
  </si>
  <si>
    <t>INFORMACIÓN GENERAL</t>
  </si>
  <si>
    <t>TIPO DE INDICADOR</t>
  </si>
  <si>
    <t>NOMBRE INDICADOR</t>
  </si>
  <si>
    <t>VIGENCIA</t>
  </si>
  <si>
    <t>ANUALIZACIÓN</t>
  </si>
  <si>
    <t>Porcentaje de ingresos de personal</t>
  </si>
  <si>
    <t>PROGRAMACIÓN CUANTITATIVA ACUMULADA DEL INDICADOR</t>
  </si>
  <si>
    <r>
      <rPr>
        <sz val="10"/>
        <rFont val="Arial Narrow"/>
        <family val="2"/>
      </rPr>
      <t>La sumatoria de los pesos de la(s) actividades debe ser</t>
    </r>
    <r>
      <rPr>
        <b/>
        <sz val="10"/>
        <rFont val="Arial Narrow"/>
        <family val="2"/>
      </rPr>
      <t xml:space="preserve"> IGUAL </t>
    </r>
    <r>
      <rPr>
        <sz val="10"/>
        <rFont val="Arial Narrow"/>
        <family val="2"/>
      </rPr>
      <t>al 100%</t>
    </r>
  </si>
  <si>
    <t>VARIABLES DEL INDICADOR</t>
  </si>
  <si>
    <t>MES</t>
  </si>
  <si>
    <t>PROGRAMACIÓN RESULTADO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</si>
  <si>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</si>
  <si>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</si>
  <si>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</si>
  <si>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</si>
  <si>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</si>
  <si>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</si>
  <si>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</si>
  <si>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</si>
  <si>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</si>
  <si>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</si>
  <si>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</si>
  <si>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</si>
  <si>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</si>
  <si>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Página 4 de 4</t>
  </si>
  <si>
    <t>DESDE</t>
  </si>
  <si>
    <t>HASTA</t>
  </si>
  <si>
    <t>TASA ANUAL DEL INDICADOR</t>
  </si>
  <si>
    <t>AÑO</t>
  </si>
  <si>
    <t>MES ESTIMADO DE FINALIZACIÓN DE MEDICIÓN</t>
  </si>
  <si>
    <t>P</t>
  </si>
  <si>
    <t>Hoja de referencia de datos, no borrar</t>
  </si>
  <si>
    <t>INFERIOR</t>
  </si>
  <si>
    <t>MEDIO</t>
  </si>
  <si>
    <t>SUPERIOR</t>
  </si>
  <si>
    <t>VALOR</t>
  </si>
  <si>
    <t xml:space="preserve">Código: DES-PR-04-FR-01 </t>
  </si>
  <si>
    <t>Versión: 02</t>
  </si>
  <si>
    <t xml:space="preserve">Fecha: </t>
  </si>
  <si>
    <t>Fecha: 28/06/2023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</si>
</sst>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1"/>
      <name val="Tahoma"/>
      <charset val="1"/>
    </font>
    <font>
      <sz val="10"/>
      <color rgb="FF000000"/>
      <name val="Times New Roman"/>
      <charset val="204"/>
    </font>
    <font>
      <sz val="9"/>
      <color indexed="81"/>
      <name val="Tahoma"/>
      <family val="2"/>
    </font>
    <font>
      <sz val="10"/>
      <color rgb="FF000000"/>
      <name val="Times New Roman"/>
      <family val="1"/>
    </font>
    <font>
      <b/>
      <sz val="10"/>
      <color rgb="FF000000"/>
      <name val="Arial Narrow"/>
      <family val="2"/>
    </font>
    <font>
      <sz val="8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EC9D1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1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19" xfId="0" applyFont="1" applyBorder="1" applyAlignment="1">
      <alignment horizontal="center" vertical="top" wrapText="1"/>
    </xf>
    <xf numFmtId="10" fontId="1" fillId="0" borderId="19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3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shrinkToFit="1"/>
    </xf>
    <xf numFmtId="1" fontId="1" fillId="0" borderId="15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shrinkToFit="1"/>
    </xf>
    <xf numFmtId="2" fontId="1" fillId="0" borderId="9" xfId="0" applyNumberFormat="1" applyFont="1" applyBorder="1" applyAlignment="1">
      <alignment horizontal="center" vertical="center" shrinkToFit="1"/>
    </xf>
    <xf numFmtId="2" fontId="1" fillId="0" borderId="10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9" fontId="1" fillId="0" borderId="13" xfId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9" fontId="1" fillId="0" borderId="17" xfId="1" applyFont="1" applyBorder="1" applyAlignment="1">
      <alignment horizontal="center" vertical="top"/>
    </xf>
    <xf numFmtId="9" fontId="1" fillId="0" borderId="18" xfId="1" applyFont="1" applyBorder="1" applyAlignment="1">
      <alignment horizontal="center" vertical="top"/>
    </xf>
    <xf numFmtId="9" fontId="1" fillId="0" borderId="19" xfId="1" applyFont="1" applyBorder="1" applyAlignment="1">
      <alignment horizontal="center" vertical="top"/>
    </xf>
  </cellXfs>
  <cellStyles count="2">
    <cellStyle name="Normal" xfId="0" builtinId="0"/>
    <cellStyle name="Porcentaje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41276</xdr:rowOff>
    </xdr:from>
    <xdr:to>
      <xdr:col>3</xdr:col>
      <xdr:colOff>223216</xdr:colOff>
      <xdr:row>3</xdr:row>
      <xdr:rowOff>171450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C12022F-9FA4-CD76-AE74-6D845C9B1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41276"/>
          <a:ext cx="1010615" cy="835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41276</xdr:rowOff>
    </xdr:from>
    <xdr:to>
      <xdr:col>3</xdr:col>
      <xdr:colOff>223216</xdr:colOff>
      <xdr:row>3</xdr:row>
      <xdr:rowOff>225879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2D8BCFA-6C39-4577-9F11-2EF9F2C05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4" y="41276"/>
          <a:ext cx="955279" cy="8323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41276</xdr:rowOff>
    </xdr:from>
    <xdr:to>
      <xdr:col>3</xdr:col>
      <xdr:colOff>223216</xdr:colOff>
      <xdr:row>3</xdr:row>
      <xdr:rowOff>236765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5636AA-E782-4464-B912-C9CCE94C5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4" y="41276"/>
          <a:ext cx="955279" cy="8323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41276</xdr:rowOff>
    </xdr:from>
    <xdr:to>
      <xdr:col>3</xdr:col>
      <xdr:colOff>223216</xdr:colOff>
      <xdr:row>3</xdr:row>
      <xdr:rowOff>242208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87A449-F86A-4FC9-8ED5-ED13AB902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4" y="41276"/>
          <a:ext cx="955279" cy="832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selection activeCell="R6" sqref="R6"/>
    </sheetView>
  </sheetViews>
  <sheetFormatPr baseColWidth="10" defaultColWidth="8.83203125" defaultRowHeight="12.75" x14ac:dyDescent="0.2"/>
  <cols>
    <col min="1" max="1" width="3.33203125" style="1" customWidth="1"/>
    <col min="2" max="2" width="9.33203125" style="1" customWidth="1"/>
    <col min="3" max="3" width="5.83203125" style="1" customWidth="1"/>
    <col min="4" max="4" width="6.83203125" style="1" customWidth="1"/>
    <col min="5" max="5" width="5.83203125" style="1" customWidth="1"/>
    <col min="6" max="6" width="10.33203125" style="1" customWidth="1"/>
    <col min="7" max="7" width="2.1640625" style="1" customWidth="1"/>
    <col min="8" max="8" width="18.6640625" style="1" customWidth="1"/>
    <col min="9" max="9" width="12.6640625" style="1" customWidth="1"/>
    <col min="10" max="10" width="6.83203125" style="1" customWidth="1"/>
    <col min="11" max="11" width="18.6640625" style="1" customWidth="1"/>
    <col min="12" max="12" width="25.6640625" style="1" customWidth="1"/>
    <col min="13" max="16384" width="8.83203125" style="1"/>
  </cols>
  <sheetData>
    <row r="1" spans="1:16" ht="18.75" customHeight="1" x14ac:dyDescent="0.2">
      <c r="A1" s="53"/>
      <c r="B1" s="54"/>
      <c r="C1" s="54"/>
      <c r="D1" s="54"/>
      <c r="E1" s="55"/>
      <c r="F1" s="29" t="s">
        <v>31</v>
      </c>
      <c r="G1" s="30"/>
      <c r="H1" s="30"/>
      <c r="I1" s="30"/>
      <c r="J1" s="30"/>
      <c r="K1" s="30"/>
      <c r="L1" s="2" t="s">
        <v>178</v>
      </c>
    </row>
    <row r="2" spans="1:16" ht="18.75" customHeight="1" x14ac:dyDescent="0.2">
      <c r="A2" s="56"/>
      <c r="B2" s="57"/>
      <c r="C2" s="57"/>
      <c r="D2" s="57"/>
      <c r="E2" s="58"/>
      <c r="F2" s="32"/>
      <c r="G2" s="33"/>
      <c r="H2" s="33"/>
      <c r="I2" s="33"/>
      <c r="J2" s="33"/>
      <c r="K2" s="33"/>
      <c r="L2" s="2" t="s">
        <v>179</v>
      </c>
    </row>
    <row r="3" spans="1:16" ht="18.75" customHeight="1" x14ac:dyDescent="0.2">
      <c r="A3" s="56"/>
      <c r="B3" s="57"/>
      <c r="C3" s="57"/>
      <c r="D3" s="57"/>
      <c r="E3" s="58"/>
      <c r="F3" s="29" t="s">
        <v>0</v>
      </c>
      <c r="G3" s="30"/>
      <c r="H3" s="30"/>
      <c r="I3" s="30"/>
      <c r="J3" s="30"/>
      <c r="K3" s="30"/>
      <c r="L3" s="2" t="s">
        <v>181</v>
      </c>
    </row>
    <row r="4" spans="1:16" ht="18.75" customHeight="1" x14ac:dyDescent="0.2">
      <c r="A4" s="59"/>
      <c r="B4" s="60"/>
      <c r="C4" s="60"/>
      <c r="D4" s="60"/>
      <c r="E4" s="61"/>
      <c r="F4" s="32"/>
      <c r="G4" s="33"/>
      <c r="H4" s="33"/>
      <c r="I4" s="33"/>
      <c r="J4" s="33"/>
      <c r="K4" s="33"/>
      <c r="L4" s="2" t="s">
        <v>79</v>
      </c>
    </row>
    <row r="5" spans="1:16" ht="15.75" customHeight="1" x14ac:dyDescent="0.2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62"/>
    </row>
    <row r="6" spans="1:16" ht="23.25" customHeight="1" x14ac:dyDescent="0.2">
      <c r="A6" s="15" t="s">
        <v>2</v>
      </c>
      <c r="B6" s="16"/>
      <c r="C6" s="17"/>
      <c r="D6" s="21" t="s">
        <v>61</v>
      </c>
      <c r="E6" s="22"/>
      <c r="F6" s="22"/>
      <c r="G6" s="22"/>
      <c r="H6" s="23"/>
      <c r="I6" s="15" t="s">
        <v>3</v>
      </c>
      <c r="J6" s="17"/>
      <c r="K6" s="21" t="s">
        <v>99</v>
      </c>
      <c r="L6" s="23"/>
    </row>
    <row r="7" spans="1:16" ht="17.45" customHeight="1" x14ac:dyDescent="0.2">
      <c r="A7" s="15" t="s">
        <v>4</v>
      </c>
      <c r="B7" s="16"/>
      <c r="C7" s="17"/>
      <c r="D7" s="21" t="s">
        <v>60</v>
      </c>
      <c r="E7" s="22"/>
      <c r="F7" s="22"/>
      <c r="G7" s="22"/>
      <c r="H7" s="23"/>
      <c r="I7" s="15" t="s">
        <v>5</v>
      </c>
      <c r="J7" s="17"/>
      <c r="K7" s="21" t="s">
        <v>104</v>
      </c>
      <c r="L7" s="23"/>
    </row>
    <row r="8" spans="1:16" ht="35.450000000000003" customHeight="1" x14ac:dyDescent="0.2">
      <c r="A8" s="15" t="s">
        <v>6</v>
      </c>
      <c r="B8" s="16"/>
      <c r="C8" s="17"/>
      <c r="D8" s="21" t="s">
        <v>120</v>
      </c>
      <c r="E8" s="22"/>
      <c r="F8" s="22"/>
      <c r="G8" s="22"/>
      <c r="H8" s="23"/>
      <c r="I8" s="15" t="s">
        <v>7</v>
      </c>
      <c r="J8" s="17"/>
      <c r="K8" s="21" t="s">
        <v>34</v>
      </c>
      <c r="L8" s="23"/>
    </row>
    <row r="9" spans="1:16" ht="15.75" customHeight="1" x14ac:dyDescent="0.2">
      <c r="A9" s="24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6" ht="17.45" customHeight="1" x14ac:dyDescent="0.2">
      <c r="A10" s="15" t="s">
        <v>9</v>
      </c>
      <c r="B10" s="16"/>
      <c r="C10" s="16"/>
      <c r="D10" s="17"/>
      <c r="E10" s="21" t="s">
        <v>147</v>
      </c>
      <c r="F10" s="22"/>
      <c r="G10" s="22"/>
      <c r="H10" s="22"/>
      <c r="I10" s="22"/>
      <c r="J10" s="22"/>
      <c r="K10" s="22"/>
      <c r="L10" s="23"/>
    </row>
    <row r="11" spans="1:16" ht="30.95" customHeight="1" x14ac:dyDescent="0.2">
      <c r="A11" s="15" t="s">
        <v>10</v>
      </c>
      <c r="B11" s="16"/>
      <c r="C11" s="16"/>
      <c r="D11" s="17"/>
      <c r="E11" s="21"/>
      <c r="F11" s="22"/>
      <c r="G11" s="22"/>
      <c r="H11" s="22"/>
      <c r="I11" s="22"/>
      <c r="J11" s="22"/>
      <c r="K11" s="22"/>
      <c r="L11" s="23"/>
    </row>
    <row r="12" spans="1:16" ht="28.5" customHeight="1" x14ac:dyDescent="0.2">
      <c r="A12" s="15" t="s">
        <v>11</v>
      </c>
      <c r="B12" s="16"/>
      <c r="C12" s="17"/>
      <c r="D12" s="21"/>
      <c r="E12" s="22"/>
      <c r="F12" s="22"/>
      <c r="G12" s="22"/>
      <c r="H12" s="23"/>
      <c r="I12" s="15" t="s">
        <v>12</v>
      </c>
      <c r="J12" s="17"/>
      <c r="K12" s="21" t="s">
        <v>125</v>
      </c>
      <c r="L12" s="23"/>
    </row>
    <row r="13" spans="1:16" ht="15.75" customHeight="1" x14ac:dyDescent="0.2">
      <c r="A13" s="24" t="s">
        <v>13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6" ht="25.5" customHeight="1" x14ac:dyDescent="0.2">
      <c r="A14" s="15" t="s">
        <v>14</v>
      </c>
      <c r="B14" s="16"/>
      <c r="C14" s="17"/>
      <c r="D14" s="21" t="s">
        <v>69</v>
      </c>
      <c r="E14" s="22"/>
      <c r="F14" s="22"/>
      <c r="G14" s="22"/>
      <c r="H14" s="23"/>
      <c r="I14" s="15" t="s">
        <v>15</v>
      </c>
      <c r="J14" s="17"/>
      <c r="K14" s="21" t="s">
        <v>74</v>
      </c>
      <c r="L14" s="23"/>
      <c r="P14" s="1" t="str">
        <f>IF(AND(K16&gt;=J16,K16&lt;J17),"Indicador en rango inferior","")</f>
        <v/>
      </c>
    </row>
    <row r="15" spans="1:16" ht="25.35" customHeight="1" x14ac:dyDescent="0.2">
      <c r="A15" s="15" t="s">
        <v>16</v>
      </c>
      <c r="B15" s="16"/>
      <c r="C15" s="17"/>
      <c r="D15" s="49"/>
      <c r="E15" s="50"/>
      <c r="F15" s="50"/>
      <c r="G15" s="50"/>
      <c r="H15" s="51"/>
      <c r="I15" s="29" t="s">
        <v>17</v>
      </c>
      <c r="J15" s="31"/>
      <c r="K15" s="42" t="s">
        <v>78</v>
      </c>
      <c r="L15" s="52"/>
    </row>
    <row r="16" spans="1:16" ht="18" customHeight="1" x14ac:dyDescent="0.2">
      <c r="A16" s="29" t="s">
        <v>18</v>
      </c>
      <c r="B16" s="30"/>
      <c r="C16" s="31"/>
      <c r="D16" s="42" t="s">
        <v>93</v>
      </c>
      <c r="E16" s="43"/>
      <c r="F16" s="43"/>
      <c r="G16" s="43"/>
      <c r="H16" s="43"/>
      <c r="I16" s="13" t="s">
        <v>174</v>
      </c>
      <c r="J16" s="13">
        <v>0</v>
      </c>
      <c r="K16" s="48" t="s">
        <v>177</v>
      </c>
      <c r="L16" s="48">
        <v>69</v>
      </c>
    </row>
    <row r="17" spans="1:12" ht="15.95" customHeight="1" x14ac:dyDescent="0.2">
      <c r="A17" s="39"/>
      <c r="B17" s="40"/>
      <c r="C17" s="41"/>
      <c r="D17" s="44"/>
      <c r="E17" s="45"/>
      <c r="F17" s="45"/>
      <c r="G17" s="45"/>
      <c r="H17" s="45"/>
      <c r="I17" s="13" t="s">
        <v>175</v>
      </c>
      <c r="J17" s="13">
        <v>67</v>
      </c>
      <c r="K17" s="48"/>
      <c r="L17" s="48"/>
    </row>
    <row r="18" spans="1:12" ht="18.600000000000001" customHeight="1" x14ac:dyDescent="0.2">
      <c r="A18" s="32"/>
      <c r="B18" s="33"/>
      <c r="C18" s="34"/>
      <c r="D18" s="46"/>
      <c r="E18" s="47"/>
      <c r="F18" s="47"/>
      <c r="G18" s="47"/>
      <c r="H18" s="47"/>
      <c r="I18" s="13" t="s">
        <v>176</v>
      </c>
      <c r="J18" s="13">
        <v>100</v>
      </c>
      <c r="K18" s="48" t="str">
        <f>IF(AND(L16&gt;=J16/3,L16&lt;(J18/3)),"Indicador en rango inferior",IF(AND(L16&gt;=(J18/3),L16&lt;(J18/3)*2),"Indicador en rango medio",IF((L16&gt;=(J18/3)*2),"Indicador en rango superior","")))</f>
        <v>Indicador en rango superior</v>
      </c>
      <c r="L18" s="48"/>
    </row>
    <row r="19" spans="1:12" ht="12" customHeight="1" x14ac:dyDescent="0.2">
      <c r="A19" s="3" t="s">
        <v>19</v>
      </c>
      <c r="B19" s="3" t="s">
        <v>20</v>
      </c>
      <c r="C19" s="15" t="s">
        <v>21</v>
      </c>
      <c r="D19" s="16"/>
      <c r="E19" s="16"/>
      <c r="F19" s="16"/>
      <c r="G19" s="17"/>
      <c r="H19" s="15" t="s">
        <v>22</v>
      </c>
      <c r="I19" s="34"/>
      <c r="J19" s="32" t="s">
        <v>5</v>
      </c>
      <c r="K19" s="34"/>
      <c r="L19" s="14" t="s">
        <v>23</v>
      </c>
    </row>
    <row r="20" spans="1:12" ht="33.950000000000003" customHeight="1" x14ac:dyDescent="0.2">
      <c r="A20" s="4">
        <v>1</v>
      </c>
      <c r="B20" s="5"/>
      <c r="C20" s="21"/>
      <c r="D20" s="22"/>
      <c r="E20" s="22"/>
      <c r="F20" s="22"/>
      <c r="G20" s="23"/>
      <c r="H20" s="21"/>
      <c r="I20" s="23"/>
      <c r="J20" s="18" t="s">
        <v>75</v>
      </c>
      <c r="K20" s="20"/>
      <c r="L20" s="5"/>
    </row>
    <row r="21" spans="1:12" ht="33.950000000000003" customHeight="1" x14ac:dyDescent="0.2">
      <c r="A21" s="4">
        <v>2</v>
      </c>
      <c r="B21" s="5"/>
      <c r="C21" s="21"/>
      <c r="D21" s="22"/>
      <c r="E21" s="22"/>
      <c r="F21" s="22"/>
      <c r="G21" s="23"/>
      <c r="H21" s="21"/>
      <c r="I21" s="23"/>
      <c r="J21" s="18" t="s">
        <v>95</v>
      </c>
      <c r="K21" s="20"/>
      <c r="L21" s="5"/>
    </row>
    <row r="22" spans="1:12" ht="33.950000000000003" customHeight="1" x14ac:dyDescent="0.2">
      <c r="A22" s="4">
        <v>3</v>
      </c>
      <c r="B22" s="5"/>
      <c r="C22" s="21"/>
      <c r="D22" s="22"/>
      <c r="E22" s="22"/>
      <c r="F22" s="22"/>
      <c r="G22" s="23"/>
      <c r="H22" s="21"/>
      <c r="I22" s="23"/>
      <c r="J22" s="21" t="s">
        <v>60</v>
      </c>
      <c r="K22" s="23"/>
      <c r="L22" s="5"/>
    </row>
    <row r="23" spans="1:12" ht="25.5" customHeight="1" x14ac:dyDescent="0.2">
      <c r="A23" s="3" t="s">
        <v>19</v>
      </c>
      <c r="B23" s="15" t="s">
        <v>24</v>
      </c>
      <c r="C23" s="16"/>
      <c r="D23" s="16"/>
      <c r="E23" s="16"/>
      <c r="F23" s="16"/>
      <c r="G23" s="16"/>
      <c r="H23" s="16"/>
      <c r="I23" s="17"/>
      <c r="J23" s="15" t="s">
        <v>5</v>
      </c>
      <c r="K23" s="17"/>
      <c r="L23" s="3" t="s">
        <v>25</v>
      </c>
    </row>
    <row r="24" spans="1:12" ht="25.5" customHeight="1" x14ac:dyDescent="0.2">
      <c r="A24" s="27">
        <v>1</v>
      </c>
      <c r="B24" s="29"/>
      <c r="C24" s="30"/>
      <c r="D24" s="30"/>
      <c r="E24" s="30"/>
      <c r="F24" s="30"/>
      <c r="G24" s="30"/>
      <c r="H24" s="30"/>
      <c r="I24" s="31"/>
      <c r="J24" s="18" t="s">
        <v>97</v>
      </c>
      <c r="K24" s="20"/>
      <c r="L24" s="37" t="s">
        <v>97</v>
      </c>
    </row>
    <row r="25" spans="1:12" ht="27.95" customHeight="1" x14ac:dyDescent="0.2">
      <c r="A25" s="28"/>
      <c r="B25" s="32"/>
      <c r="C25" s="33"/>
      <c r="D25" s="33"/>
      <c r="E25" s="33"/>
      <c r="F25" s="33"/>
      <c r="G25" s="33"/>
      <c r="H25" s="33"/>
      <c r="I25" s="34"/>
      <c r="J25" s="35"/>
      <c r="K25" s="36"/>
      <c r="L25" s="38"/>
    </row>
    <row r="26" spans="1:12" ht="15.75" customHeight="1" x14ac:dyDescent="0.2">
      <c r="A26" s="24" t="s">
        <v>26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ht="26.25" customHeight="1" x14ac:dyDescent="0.2">
      <c r="A27" s="15" t="s">
        <v>27</v>
      </c>
      <c r="B27" s="16"/>
      <c r="C27" s="17"/>
      <c r="D27" s="21"/>
      <c r="E27" s="22"/>
      <c r="F27" s="22"/>
      <c r="G27" s="22"/>
      <c r="H27" s="23"/>
      <c r="I27" s="15" t="s">
        <v>28</v>
      </c>
      <c r="J27" s="17"/>
      <c r="K27" s="21"/>
      <c r="L27" s="23"/>
    </row>
    <row r="28" spans="1:12" ht="26.25" customHeight="1" x14ac:dyDescent="0.2">
      <c r="A28" s="15" t="s">
        <v>132</v>
      </c>
      <c r="B28" s="16"/>
      <c r="C28" s="17"/>
      <c r="D28" s="21"/>
      <c r="E28" s="22"/>
      <c r="F28" s="22"/>
      <c r="G28" s="22"/>
      <c r="H28" s="22"/>
      <c r="I28" s="22"/>
      <c r="J28" s="22"/>
      <c r="K28" s="22"/>
      <c r="L28" s="23"/>
    </row>
    <row r="29" spans="1:12" ht="30" customHeight="1" x14ac:dyDescent="0.2">
      <c r="A29" s="15" t="s">
        <v>29</v>
      </c>
      <c r="B29" s="16"/>
      <c r="C29" s="17"/>
      <c r="D29" s="18"/>
      <c r="E29" s="19"/>
      <c r="F29" s="19"/>
      <c r="G29" s="19"/>
      <c r="H29" s="19"/>
      <c r="I29" s="19"/>
      <c r="J29" s="19"/>
      <c r="K29" s="19"/>
      <c r="L29" s="20"/>
    </row>
    <row r="30" spans="1:12" ht="17.45" customHeight="1" x14ac:dyDescent="0.2">
      <c r="A30" s="15" t="s">
        <v>30</v>
      </c>
      <c r="B30" s="16"/>
      <c r="C30" s="17"/>
      <c r="D30" s="21"/>
      <c r="E30" s="22"/>
      <c r="F30" s="22"/>
      <c r="G30" s="22"/>
      <c r="H30" s="22"/>
      <c r="I30" s="22"/>
      <c r="J30" s="22"/>
      <c r="K30" s="22"/>
      <c r="L30" s="23"/>
    </row>
  </sheetData>
  <mergeCells count="69">
    <mergeCell ref="A7:C7"/>
    <mergeCell ref="D7:H7"/>
    <mergeCell ref="I7:J7"/>
    <mergeCell ref="K7:L7"/>
    <mergeCell ref="A8:C8"/>
    <mergeCell ref="D8:H8"/>
    <mergeCell ref="I8:J8"/>
    <mergeCell ref="K8:L8"/>
    <mergeCell ref="A1:E4"/>
    <mergeCell ref="A5:L5"/>
    <mergeCell ref="A6:C6"/>
    <mergeCell ref="D6:H6"/>
    <mergeCell ref="I6:J6"/>
    <mergeCell ref="K6:L6"/>
    <mergeCell ref="F1:K2"/>
    <mergeCell ref="F3:K4"/>
    <mergeCell ref="A9:L9"/>
    <mergeCell ref="A10:D10"/>
    <mergeCell ref="E10:L10"/>
    <mergeCell ref="A11:D11"/>
    <mergeCell ref="E11:L11"/>
    <mergeCell ref="A12:C12"/>
    <mergeCell ref="D12:H12"/>
    <mergeCell ref="I12:J12"/>
    <mergeCell ref="K12:L12"/>
    <mergeCell ref="A13:L13"/>
    <mergeCell ref="L16:L17"/>
    <mergeCell ref="K18:L18"/>
    <mergeCell ref="A14:C14"/>
    <mergeCell ref="D14:H14"/>
    <mergeCell ref="I14:J14"/>
    <mergeCell ref="K14:L14"/>
    <mergeCell ref="A15:C15"/>
    <mergeCell ref="D15:H15"/>
    <mergeCell ref="I15:J15"/>
    <mergeCell ref="K15:L15"/>
    <mergeCell ref="C19:G19"/>
    <mergeCell ref="H19:I19"/>
    <mergeCell ref="J19:K19"/>
    <mergeCell ref="A16:C18"/>
    <mergeCell ref="D16:H18"/>
    <mergeCell ref="K16:K17"/>
    <mergeCell ref="C20:G20"/>
    <mergeCell ref="H20:I20"/>
    <mergeCell ref="J20:K20"/>
    <mergeCell ref="C21:G21"/>
    <mergeCell ref="H21:I21"/>
    <mergeCell ref="J21:K21"/>
    <mergeCell ref="C22:G22"/>
    <mergeCell ref="H22:I22"/>
    <mergeCell ref="J22:K22"/>
    <mergeCell ref="B23:I23"/>
    <mergeCell ref="J23:K23"/>
    <mergeCell ref="A29:C29"/>
    <mergeCell ref="D29:L29"/>
    <mergeCell ref="A30:C30"/>
    <mergeCell ref="D30:L30"/>
    <mergeCell ref="J24:K24"/>
    <mergeCell ref="A26:L26"/>
    <mergeCell ref="A27:C27"/>
    <mergeCell ref="D27:H27"/>
    <mergeCell ref="I27:J27"/>
    <mergeCell ref="K27:L27"/>
    <mergeCell ref="A24:A25"/>
    <mergeCell ref="B24:I25"/>
    <mergeCell ref="J25:K25"/>
    <mergeCell ref="L24:L25"/>
    <mergeCell ref="A28:C28"/>
    <mergeCell ref="D28:L28"/>
  </mergeCells>
  <conditionalFormatting sqref="K18:L18">
    <cfRule type="containsText" dxfId="2" priority="3" operator="containsText" text="Indicador en rango inferior">
      <formula>NOT(ISERROR(SEARCH("Indicador en rango inferior",K18)))</formula>
    </cfRule>
    <cfRule type="containsText" dxfId="1" priority="2" operator="containsText" text="Indicador en rango medio">
      <formula>NOT(ISERROR(SEARCH("Indicador en rango medio",K18)))</formula>
    </cfRule>
    <cfRule type="containsText" dxfId="0" priority="1" operator="containsText" text="Indicador en rango superior">
      <formula>NOT(ISERROR(SEARCH("Indicador en rango superior",K18)))</formula>
    </cfRule>
  </conditionalFormatting>
  <dataValidations count="8">
    <dataValidation type="list" allowBlank="1" showInputMessage="1" showErrorMessage="1" sqref="K14:L14">
      <formula1>ListaPERIODOS</formula1>
    </dataValidation>
    <dataValidation type="list" allowBlank="1" showInputMessage="1" showErrorMessage="1" sqref="D16:H18">
      <formula1>IF($K$15="CONSTANTE",ListaCONSTANTE,IF($K$15="CRECIENTE",ListaCRECIENTE,IF($K$15="DECRECIENTE",ListaDECRECIENTE,IF($K$15="SUMA",ListaSUMA,""))))</formula1>
    </dataValidation>
    <dataValidation type="list" allowBlank="1" showInputMessage="1" showErrorMessage="1" sqref="J20:K22">
      <formula1>ListaTIPO</formula1>
    </dataValidation>
    <dataValidation type="list" allowBlank="1" showInputMessage="1" showErrorMessage="1" sqref="L20:L22 L24:L25">
      <formula1>ListaDETALLES</formula1>
    </dataValidation>
    <dataValidation type="list" allowBlank="1" showInputMessage="1" showErrorMessage="1" sqref="K7:L7">
      <formula1>IF($D$7="DESEMPEÑO",ListaDESEMPEÑO,IF($D$7="RESULTADO",ListaRESULTADO,""))</formula1>
    </dataValidation>
    <dataValidation type="list" allowBlank="1" showInputMessage="1" showErrorMessage="1" sqref="D8:H8">
      <formula1>ListaPROCESOALQUEAPORTA</formula1>
    </dataValidation>
    <dataValidation type="list" allowBlank="1" showInputMessage="1" showErrorMessage="1" sqref="K12:L12">
      <formula1>ListaMETODODERECOLECCIÓN</formula1>
    </dataValidation>
    <dataValidation type="list" allowBlank="1" showInputMessage="1" showErrorMessage="1" sqref="K8:L8">
      <formula1>ListaDEPENDENCIAS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Datos!$A$29:$A$30</xm:f>
          </x14:formula1>
          <xm:sqref>D7:H7</xm:sqref>
        </x14:dataValidation>
        <x14:dataValidation type="list" allowBlank="1" showInputMessage="1" showErrorMessage="1">
          <x14:formula1>
            <xm:f>Datos!$A$32:$A$36</xm:f>
          </x14:formula1>
          <xm:sqref>D6:H6</xm:sqref>
        </x14:dataValidation>
        <x14:dataValidation type="list" allowBlank="1" showInputMessage="1" showErrorMessage="1">
          <x14:formula1>
            <xm:f>Datos!$A$38</xm:f>
          </x14:formula1>
          <xm:sqref>K6:L6</xm:sqref>
        </x14:dataValidation>
        <x14:dataValidation type="list" allowBlank="1" showInputMessage="1" showErrorMessage="1">
          <x14:formula1>
            <xm:f>Datos!$A$43:$A$44</xm:f>
          </x14:formula1>
          <xm:sqref>D14:H14</xm:sqref>
        </x14:dataValidation>
        <x14:dataValidation type="list" allowBlank="1" showInputMessage="1" showErrorMessage="1">
          <x14:formula1>
            <xm:f>Datos!$A$52:$A$55</xm:f>
          </x14:formula1>
          <xm:sqref>K15:L15</xm:sqref>
        </x14:dataValidation>
        <x14:dataValidation type="list" allowBlank="1" showInputMessage="1" showErrorMessage="1">
          <x14:formula1>
            <xm:f>Datos!$A$81:$A$82</xm:f>
          </x14:formula1>
          <xm:sqref>J24:K24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workbookViewId="0">
      <selection activeCell="L1" sqref="L1:L3"/>
    </sheetView>
  </sheetViews>
  <sheetFormatPr baseColWidth="10" defaultRowHeight="12.75" x14ac:dyDescent="0.2"/>
  <cols>
    <col min="1" max="1" width="3.33203125" customWidth="1"/>
    <col min="2" max="2" width="9.33203125" customWidth="1"/>
    <col min="3" max="3" width="5.83203125" customWidth="1"/>
    <col min="4" max="4" width="6.83203125" customWidth="1"/>
    <col min="5" max="5" width="5.83203125" customWidth="1"/>
    <col min="6" max="6" width="10.33203125" customWidth="1"/>
    <col min="7" max="7" width="2.1640625" customWidth="1"/>
    <col min="8" max="8" width="18.6640625" customWidth="1"/>
    <col min="9" max="9" width="12.6640625" customWidth="1"/>
    <col min="10" max="10" width="6.83203125" customWidth="1"/>
    <col min="11" max="11" width="18.6640625" customWidth="1"/>
    <col min="12" max="12" width="25.6640625" customWidth="1"/>
  </cols>
  <sheetData>
    <row r="1" spans="1:12" x14ac:dyDescent="0.2">
      <c r="A1" s="53"/>
      <c r="B1" s="54"/>
      <c r="C1" s="54"/>
      <c r="D1" s="54"/>
      <c r="E1" s="55"/>
      <c r="F1" s="29" t="s">
        <v>31</v>
      </c>
      <c r="G1" s="30"/>
      <c r="H1" s="30"/>
      <c r="I1" s="30"/>
      <c r="J1" s="30"/>
      <c r="K1" s="30"/>
      <c r="L1" s="2" t="s">
        <v>178</v>
      </c>
    </row>
    <row r="2" spans="1:12" ht="25.35" customHeight="1" x14ac:dyDescent="0.2">
      <c r="A2" s="56"/>
      <c r="B2" s="57"/>
      <c r="C2" s="57"/>
      <c r="D2" s="57"/>
      <c r="E2" s="58"/>
      <c r="F2" s="32"/>
      <c r="G2" s="33"/>
      <c r="H2" s="33"/>
      <c r="I2" s="33"/>
      <c r="J2" s="33"/>
      <c r="K2" s="33"/>
      <c r="L2" s="2" t="s">
        <v>179</v>
      </c>
    </row>
    <row r="3" spans="1:12" x14ac:dyDescent="0.2">
      <c r="A3" s="56"/>
      <c r="B3" s="57"/>
      <c r="C3" s="57"/>
      <c r="D3" s="57"/>
      <c r="E3" s="58"/>
      <c r="F3" s="29" t="s">
        <v>0</v>
      </c>
      <c r="G3" s="30"/>
      <c r="H3" s="30"/>
      <c r="I3" s="30"/>
      <c r="J3" s="30"/>
      <c r="K3" s="30"/>
      <c r="L3" s="2" t="s">
        <v>180</v>
      </c>
    </row>
    <row r="4" spans="1:12" ht="24" customHeight="1" x14ac:dyDescent="0.2">
      <c r="A4" s="59"/>
      <c r="B4" s="60"/>
      <c r="C4" s="60"/>
      <c r="D4" s="60"/>
      <c r="E4" s="61"/>
      <c r="F4" s="32"/>
      <c r="G4" s="33"/>
      <c r="H4" s="33"/>
      <c r="I4" s="33"/>
      <c r="J4" s="33"/>
      <c r="K4" s="33"/>
      <c r="L4" s="2" t="s">
        <v>81</v>
      </c>
    </row>
    <row r="5" spans="1:12" x14ac:dyDescent="0.2">
      <c r="A5" s="65" t="s">
        <v>80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2" x14ac:dyDescent="0.2">
      <c r="A6" s="72" t="s">
        <v>149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x14ac:dyDescent="0.2">
      <c r="A7" s="68" t="s">
        <v>133</v>
      </c>
      <c r="B7" s="64"/>
      <c r="C7" s="64"/>
      <c r="D7" s="64"/>
      <c r="E7" s="64"/>
      <c r="F7" s="68" t="s">
        <v>134</v>
      </c>
      <c r="G7" s="68"/>
      <c r="H7" s="68"/>
      <c r="I7" s="68" t="s">
        <v>135</v>
      </c>
      <c r="J7" s="68"/>
      <c r="K7" s="68"/>
      <c r="L7" s="68"/>
    </row>
    <row r="8" spans="1:12" x14ac:dyDescent="0.2">
      <c r="A8" s="63"/>
      <c r="B8" s="63"/>
      <c r="C8" s="63"/>
      <c r="D8" s="63"/>
      <c r="E8" s="63"/>
      <c r="F8" s="64"/>
      <c r="G8" s="64"/>
      <c r="H8" s="64"/>
      <c r="I8" s="64"/>
      <c r="J8" s="64"/>
      <c r="K8" s="64"/>
      <c r="L8" s="64"/>
    </row>
    <row r="9" spans="1:12" ht="27.6" customHeight="1" x14ac:dyDescent="0.2">
      <c r="A9" s="73" t="s">
        <v>15</v>
      </c>
      <c r="B9" s="74"/>
      <c r="C9" s="74"/>
      <c r="D9" s="74"/>
      <c r="E9" s="75"/>
      <c r="F9" s="76" t="s">
        <v>138</v>
      </c>
      <c r="G9" s="76"/>
      <c r="H9" s="76"/>
      <c r="I9" s="76" t="s">
        <v>171</v>
      </c>
      <c r="J9" s="76"/>
      <c r="K9" s="76"/>
      <c r="L9" s="7" t="s">
        <v>139</v>
      </c>
    </row>
    <row r="10" spans="1:12" ht="15.95" customHeight="1" x14ac:dyDescent="0.2">
      <c r="A10" s="69" t="s">
        <v>71</v>
      </c>
      <c r="B10" s="70"/>
      <c r="C10" s="70"/>
      <c r="D10" s="70"/>
      <c r="E10" s="71"/>
      <c r="F10" s="69">
        <f>IF(A10="ANUAL",1,IF(A10="CUATRIMESTRAL",3,IF(A10="MENSUAL",12,IF(A10="SEMESTRAL",2,IF(A10="TRIMESTRAL",4,"")))))</f>
        <v>3</v>
      </c>
      <c r="G10" s="70"/>
      <c r="H10" s="70"/>
      <c r="I10" s="70" t="str">
        <f ca="1">(MONTH(TODAY())&amp;"/"&amp;YEAR(TODAY())+1)</f>
        <v>6/2024</v>
      </c>
      <c r="J10" s="70"/>
      <c r="K10" s="70"/>
      <c r="L10" s="8">
        <f>IF(A10="ANUAL",1,IF(A10="CUATRIMESTRAL",0.3333,IF(A10="MENSUAL",0.0833,IF(A10="SEMESTRAL",0.5,IF(A10="TRIMESTRAL",0.25,"")))))</f>
        <v>0.33329999999999999</v>
      </c>
    </row>
    <row r="11" spans="1:12" x14ac:dyDescent="0.2">
      <c r="A11" s="68" t="s">
        <v>136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x14ac:dyDescent="0.2">
      <c r="A12" s="64" t="s">
        <v>36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5.6" customHeight="1" x14ac:dyDescent="0.2">
      <c r="A13" s="68" t="s">
        <v>140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39.6" customHeight="1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x14ac:dyDescent="0.2">
      <c r="A15" s="68" t="s">
        <v>133</v>
      </c>
      <c r="B15" s="64"/>
      <c r="C15" s="64"/>
      <c r="D15" s="64"/>
      <c r="E15" s="64"/>
      <c r="F15" s="68" t="s">
        <v>134</v>
      </c>
      <c r="G15" s="68"/>
      <c r="H15" s="68"/>
      <c r="I15" s="68" t="s">
        <v>135</v>
      </c>
      <c r="J15" s="68"/>
      <c r="K15" s="68"/>
      <c r="L15" s="68"/>
    </row>
    <row r="16" spans="1:12" x14ac:dyDescent="0.2">
      <c r="A16" s="63"/>
      <c r="B16" s="63"/>
      <c r="C16" s="63"/>
      <c r="D16" s="63"/>
      <c r="E16" s="63"/>
      <c r="F16" s="64"/>
      <c r="G16" s="64"/>
      <c r="H16" s="64"/>
      <c r="I16" s="64"/>
      <c r="J16" s="64"/>
      <c r="K16" s="64"/>
      <c r="L16" s="64"/>
    </row>
    <row r="17" spans="1:12" ht="24.95" customHeight="1" x14ac:dyDescent="0.2">
      <c r="A17" s="73" t="s">
        <v>15</v>
      </c>
      <c r="B17" s="74"/>
      <c r="C17" s="74"/>
      <c r="D17" s="74"/>
      <c r="E17" s="75"/>
      <c r="F17" s="76" t="s">
        <v>138</v>
      </c>
      <c r="G17" s="76"/>
      <c r="H17" s="76"/>
      <c r="I17" s="76" t="s">
        <v>171</v>
      </c>
      <c r="J17" s="76"/>
      <c r="K17" s="76"/>
      <c r="L17" s="7" t="s">
        <v>139</v>
      </c>
    </row>
    <row r="18" spans="1:12" x14ac:dyDescent="0.2">
      <c r="A18" s="69" t="s">
        <v>74</v>
      </c>
      <c r="B18" s="70"/>
      <c r="C18" s="70"/>
      <c r="D18" s="70"/>
      <c r="E18" s="71"/>
      <c r="F18" s="69">
        <f>IF(A18="ANUAL",1,IF(A18="CUATRIMESTRAL",3,IF(A18="MENSUAL",12,IF(A18="SEMESTRAL",2,IF(A18="TRIMESTRAL",4,"")))))</f>
        <v>4</v>
      </c>
      <c r="G18" s="70"/>
      <c r="H18" s="70"/>
      <c r="I18" s="70" t="str">
        <f ca="1">(MONTH(TODAY())&amp;"/"&amp;YEAR(TODAY())+1)</f>
        <v>6/2024</v>
      </c>
      <c r="J18" s="70"/>
      <c r="K18" s="70"/>
      <c r="L18" s="8">
        <f>IF(A18="ANUAL",1,IF(A18="CUATRIMESTRAL",0.3333,IF(A18="MENSUAL",0.0833,IF(A18="SEMESTRAL",0.5,IF(A18="TRIMESTRAL",0.25,"")))))</f>
        <v>0.25</v>
      </c>
    </row>
    <row r="19" spans="1:12" ht="15" customHeight="1" x14ac:dyDescent="0.2">
      <c r="A19" s="68" t="s">
        <v>136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x14ac:dyDescent="0.2">
      <c r="A20" s="64" t="s">
        <v>137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4.1" customHeight="1" x14ac:dyDescent="0.2">
      <c r="A21" s="68" t="s">
        <v>140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37.700000000000003" customHeight="1" x14ac:dyDescent="0.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x14ac:dyDescent="0.2">
      <c r="A23" s="68" t="s">
        <v>133</v>
      </c>
      <c r="B23" s="64"/>
      <c r="C23" s="64"/>
      <c r="D23" s="64"/>
      <c r="E23" s="64"/>
      <c r="F23" s="68" t="s">
        <v>134</v>
      </c>
      <c r="G23" s="68"/>
      <c r="H23" s="68"/>
      <c r="I23" s="68" t="s">
        <v>135</v>
      </c>
      <c r="J23" s="68"/>
      <c r="K23" s="68"/>
      <c r="L23" s="68"/>
    </row>
    <row r="24" spans="1:12" ht="12.95" customHeight="1" x14ac:dyDescent="0.2">
      <c r="A24" s="63"/>
      <c r="B24" s="63"/>
      <c r="C24" s="63"/>
      <c r="D24" s="63"/>
      <c r="E24" s="63"/>
      <c r="F24" s="64"/>
      <c r="G24" s="64"/>
      <c r="H24" s="64"/>
      <c r="I24" s="64"/>
      <c r="J24" s="64"/>
      <c r="K24" s="64"/>
      <c r="L24" s="64"/>
    </row>
    <row r="25" spans="1:12" ht="25.5" x14ac:dyDescent="0.2">
      <c r="A25" s="73" t="s">
        <v>15</v>
      </c>
      <c r="B25" s="74"/>
      <c r="C25" s="74"/>
      <c r="D25" s="74"/>
      <c r="E25" s="75"/>
      <c r="F25" s="76" t="s">
        <v>138</v>
      </c>
      <c r="G25" s="76"/>
      <c r="H25" s="76"/>
      <c r="I25" s="76" t="s">
        <v>171</v>
      </c>
      <c r="J25" s="76"/>
      <c r="K25" s="76"/>
      <c r="L25" s="7" t="s">
        <v>139</v>
      </c>
    </row>
    <row r="26" spans="1:12" x14ac:dyDescent="0.2">
      <c r="A26" s="69" t="s">
        <v>74</v>
      </c>
      <c r="B26" s="70"/>
      <c r="C26" s="70"/>
      <c r="D26" s="70"/>
      <c r="E26" s="71"/>
      <c r="F26" s="69">
        <f>IF(A26="ANUAL",1,IF(A26="CUATRIMESTRAL",3,IF(A26="MENSUAL",12,IF(A26="SEMESTRAL",2,IF(A26="TRIMESTRAL",4,"")))))</f>
        <v>4</v>
      </c>
      <c r="G26" s="70"/>
      <c r="H26" s="70"/>
      <c r="I26" s="70" t="str">
        <f ca="1">(MONTH(TODAY())&amp;"/"&amp;YEAR(TODAY())+1)</f>
        <v>6/2024</v>
      </c>
      <c r="J26" s="70"/>
      <c r="K26" s="70"/>
      <c r="L26" s="8">
        <f>IF(A26="ANUAL",1,IF(A26="CUATRIMESTRAL",0.3333,IF(A26="MENSUAL",0.0833,IF(A26="SEMESTRAL",0.5,IF(A26="TRIMESTRAL",0.25,"")))))</f>
        <v>0.25</v>
      </c>
    </row>
    <row r="27" spans="1:12" x14ac:dyDescent="0.2">
      <c r="A27" s="68" t="s">
        <v>136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29.65" customHeight="1" x14ac:dyDescent="0.2">
      <c r="A28" s="64" t="s">
        <v>137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x14ac:dyDescent="0.2">
      <c r="A29" s="68" t="s">
        <v>140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39.950000000000003" customHeight="1" x14ac:dyDescent="0.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x14ac:dyDescent="0.2">
      <c r="A31" s="68" t="s">
        <v>133</v>
      </c>
      <c r="B31" s="64"/>
      <c r="C31" s="64"/>
      <c r="D31" s="64"/>
      <c r="E31" s="64"/>
      <c r="F31" s="68" t="s">
        <v>134</v>
      </c>
      <c r="G31" s="68"/>
      <c r="H31" s="68"/>
      <c r="I31" s="68" t="s">
        <v>135</v>
      </c>
      <c r="J31" s="68"/>
      <c r="K31" s="68"/>
      <c r="L31" s="68"/>
    </row>
    <row r="32" spans="1:12" x14ac:dyDescent="0.2">
      <c r="A32" s="63"/>
      <c r="B32" s="63"/>
      <c r="C32" s="63"/>
      <c r="D32" s="63"/>
      <c r="E32" s="63"/>
      <c r="F32" s="64"/>
      <c r="G32" s="64"/>
      <c r="H32" s="64"/>
      <c r="I32" s="64"/>
      <c r="J32" s="64"/>
      <c r="K32" s="64"/>
      <c r="L32" s="64"/>
    </row>
    <row r="33" spans="1:12" ht="25.5" x14ac:dyDescent="0.2">
      <c r="A33" s="73" t="s">
        <v>15</v>
      </c>
      <c r="B33" s="74"/>
      <c r="C33" s="74"/>
      <c r="D33" s="74"/>
      <c r="E33" s="75"/>
      <c r="F33" s="76" t="s">
        <v>138</v>
      </c>
      <c r="G33" s="76"/>
      <c r="H33" s="76"/>
      <c r="I33" s="76" t="s">
        <v>171</v>
      </c>
      <c r="J33" s="76"/>
      <c r="K33" s="76"/>
      <c r="L33" s="7" t="s">
        <v>139</v>
      </c>
    </row>
    <row r="34" spans="1:12" x14ac:dyDescent="0.2">
      <c r="A34" s="69" t="s">
        <v>74</v>
      </c>
      <c r="B34" s="70"/>
      <c r="C34" s="70"/>
      <c r="D34" s="70"/>
      <c r="E34" s="71"/>
      <c r="F34" s="69">
        <f>IF(A34="ANUAL",1,IF(A34="CUATRIMESTRAL",3,IF(A34="MENSUAL",12,IF(A34="SEMESTRAL",2,IF(A34="TRIMESTRAL",4,"")))))</f>
        <v>4</v>
      </c>
      <c r="G34" s="70"/>
      <c r="H34" s="70"/>
      <c r="I34" s="70" t="str">
        <f ca="1">(MONTH(TODAY())&amp;"/"&amp;YEAR(TODAY())+1)</f>
        <v>6/2024</v>
      </c>
      <c r="J34" s="70"/>
      <c r="K34" s="70"/>
      <c r="L34" s="8">
        <f>IF(A34="ANUAL",1,IF(A34="CUATRIMESTRAL",0.3333,IF(A34="MENSUAL",0.0833,IF(A34="SEMESTRAL",0.5,IF(A34="TRIMESTRAL",0.25,"")))))</f>
        <v>0.25</v>
      </c>
    </row>
    <row r="35" spans="1:12" x14ac:dyDescent="0.2">
      <c r="A35" s="68" t="s">
        <v>136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x14ac:dyDescent="0.2">
      <c r="A36" s="64" t="s">
        <v>137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x14ac:dyDescent="0.2">
      <c r="A37" s="68" t="s">
        <v>140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43.7" customHeight="1" x14ac:dyDescent="0.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x14ac:dyDescent="0.2">
      <c r="A39" s="68" t="s">
        <v>133</v>
      </c>
      <c r="B39" s="64"/>
      <c r="C39" s="64"/>
      <c r="D39" s="64"/>
      <c r="E39" s="64"/>
      <c r="F39" s="68" t="s">
        <v>134</v>
      </c>
      <c r="G39" s="68"/>
      <c r="H39" s="68"/>
      <c r="I39" s="68" t="s">
        <v>135</v>
      </c>
      <c r="J39" s="68"/>
      <c r="K39" s="68"/>
      <c r="L39" s="68"/>
    </row>
    <row r="40" spans="1:12" x14ac:dyDescent="0.2">
      <c r="A40" s="63"/>
      <c r="B40" s="63"/>
      <c r="C40" s="63"/>
      <c r="D40" s="63"/>
      <c r="E40" s="63"/>
      <c r="F40" s="64"/>
      <c r="G40" s="64"/>
      <c r="H40" s="64"/>
      <c r="I40" s="64"/>
      <c r="J40" s="64"/>
      <c r="K40" s="64"/>
      <c r="L40" s="64"/>
    </row>
    <row r="41" spans="1:12" ht="25.5" x14ac:dyDescent="0.2">
      <c r="A41" s="73" t="s">
        <v>15</v>
      </c>
      <c r="B41" s="74"/>
      <c r="C41" s="74"/>
      <c r="D41" s="74"/>
      <c r="E41" s="75"/>
      <c r="F41" s="76" t="s">
        <v>138</v>
      </c>
      <c r="G41" s="76"/>
      <c r="H41" s="76"/>
      <c r="I41" s="76" t="s">
        <v>171</v>
      </c>
      <c r="J41" s="76"/>
      <c r="K41" s="76"/>
      <c r="L41" s="7" t="s">
        <v>139</v>
      </c>
    </row>
    <row r="42" spans="1:12" x14ac:dyDescent="0.2">
      <c r="A42" s="69" t="s">
        <v>74</v>
      </c>
      <c r="B42" s="70"/>
      <c r="C42" s="70"/>
      <c r="D42" s="70"/>
      <c r="E42" s="71"/>
      <c r="F42" s="69">
        <f>IF(A42="ANUAL",1,IF(A42="CUATRIMESTRAL",3,IF(A42="MENSUAL",12,IF(A42="SEMESTRAL",2,IF(A42="TRIMESTRAL",4,"")))))</f>
        <v>4</v>
      </c>
      <c r="G42" s="70"/>
      <c r="H42" s="70"/>
      <c r="I42" s="70" t="str">
        <f ca="1">(MONTH(TODAY())&amp;"/"&amp;YEAR(TODAY())+1)</f>
        <v>6/2024</v>
      </c>
      <c r="J42" s="70"/>
      <c r="K42" s="70"/>
      <c r="L42" s="8">
        <f>IF(A42="ANUAL",1,IF(A42="CUATRIMESTRAL",0.3333,IF(A42="MENSUAL",0.0833,IF(A42="SEMESTRAL",0.5,IF(A42="TRIMESTRAL",0.25,"")))))</f>
        <v>0.25</v>
      </c>
    </row>
    <row r="43" spans="1:12" x14ac:dyDescent="0.2">
      <c r="A43" s="68" t="s">
        <v>136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x14ac:dyDescent="0.2">
      <c r="A44" s="64" t="s">
        <v>137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x14ac:dyDescent="0.2">
      <c r="A45" s="68" t="s">
        <v>140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50.1" customHeight="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</sheetData>
  <mergeCells count="85">
    <mergeCell ref="A45:L45"/>
    <mergeCell ref="A46:L46"/>
    <mergeCell ref="A42:E42"/>
    <mergeCell ref="F42:H42"/>
    <mergeCell ref="I42:K42"/>
    <mergeCell ref="A43:L43"/>
    <mergeCell ref="A44:L44"/>
    <mergeCell ref="A40:E40"/>
    <mergeCell ref="F40:H40"/>
    <mergeCell ref="I40:L40"/>
    <mergeCell ref="A41:E41"/>
    <mergeCell ref="F41:H41"/>
    <mergeCell ref="I41:K41"/>
    <mergeCell ref="A37:L37"/>
    <mergeCell ref="A38:L38"/>
    <mergeCell ref="A39:E39"/>
    <mergeCell ref="F39:H39"/>
    <mergeCell ref="I39:L39"/>
    <mergeCell ref="A34:E34"/>
    <mergeCell ref="F34:H34"/>
    <mergeCell ref="I34:K34"/>
    <mergeCell ref="A35:L35"/>
    <mergeCell ref="A36:L36"/>
    <mergeCell ref="A32:E32"/>
    <mergeCell ref="F32:H32"/>
    <mergeCell ref="I32:L32"/>
    <mergeCell ref="A33:E33"/>
    <mergeCell ref="F33:H33"/>
    <mergeCell ref="I33:K33"/>
    <mergeCell ref="A29:L29"/>
    <mergeCell ref="A30:L30"/>
    <mergeCell ref="A31:E31"/>
    <mergeCell ref="F31:H31"/>
    <mergeCell ref="I31:L31"/>
    <mergeCell ref="A28:L28"/>
    <mergeCell ref="A14:L14"/>
    <mergeCell ref="I24:L24"/>
    <mergeCell ref="A26:E26"/>
    <mergeCell ref="F26:H26"/>
    <mergeCell ref="I26:K26"/>
    <mergeCell ref="A25:E25"/>
    <mergeCell ref="F25:H25"/>
    <mergeCell ref="I25:K25"/>
    <mergeCell ref="A27:L27"/>
    <mergeCell ref="A23:E23"/>
    <mergeCell ref="F23:H23"/>
    <mergeCell ref="I23:L23"/>
    <mergeCell ref="A24:E24"/>
    <mergeCell ref="F24:H24"/>
    <mergeCell ref="A22:L22"/>
    <mergeCell ref="I10:K10"/>
    <mergeCell ref="A6:L6"/>
    <mergeCell ref="A17:E17"/>
    <mergeCell ref="F17:H17"/>
    <mergeCell ref="I17:K17"/>
    <mergeCell ref="A9:E9"/>
    <mergeCell ref="A10:E10"/>
    <mergeCell ref="F9:H9"/>
    <mergeCell ref="F10:H10"/>
    <mergeCell ref="I9:K9"/>
    <mergeCell ref="A15:E15"/>
    <mergeCell ref="F15:H15"/>
    <mergeCell ref="I15:L15"/>
    <mergeCell ref="A7:E7"/>
    <mergeCell ref="F7:H7"/>
    <mergeCell ref="I7:L7"/>
    <mergeCell ref="A21:L21"/>
    <mergeCell ref="A16:E16"/>
    <mergeCell ref="F16:H16"/>
    <mergeCell ref="I16:L16"/>
    <mergeCell ref="A11:L11"/>
    <mergeCell ref="A12:L12"/>
    <mergeCell ref="A13:L13"/>
    <mergeCell ref="A19:L19"/>
    <mergeCell ref="A18:E18"/>
    <mergeCell ref="F18:H18"/>
    <mergeCell ref="I18:K18"/>
    <mergeCell ref="A20:L20"/>
    <mergeCell ref="A8:E8"/>
    <mergeCell ref="F8:H8"/>
    <mergeCell ref="I8:L8"/>
    <mergeCell ref="A1:E4"/>
    <mergeCell ref="F1:K2"/>
    <mergeCell ref="F3:K4"/>
    <mergeCell ref="A5:L5"/>
  </mergeCells>
  <dataValidations count="2">
    <dataValidation type="list" allowBlank="1" showInputMessage="1" showErrorMessage="1" sqref="A12:L12 A20:L20 A28:L28 A36:L36 A44:L44">
      <formula1>ListaDEPENDENCIAS</formula1>
    </dataValidation>
    <dataValidation type="list" allowBlank="1" showInputMessage="1" showErrorMessage="1" sqref="A10:E10 A18:E18 A26:E26 A34:E34 A42:E42">
      <formula1>ListaPERIODOS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workbookViewId="0">
      <selection activeCell="L1" sqref="L1:L3"/>
    </sheetView>
  </sheetViews>
  <sheetFormatPr baseColWidth="10" defaultRowHeight="12.75" x14ac:dyDescent="0.2"/>
  <cols>
    <col min="1" max="1" width="3.33203125" customWidth="1"/>
    <col min="2" max="2" width="9.33203125" customWidth="1"/>
    <col min="3" max="3" width="5.83203125" customWidth="1"/>
    <col min="4" max="4" width="6.83203125" customWidth="1"/>
    <col min="5" max="5" width="5.83203125" customWidth="1"/>
    <col min="6" max="6" width="10.33203125" customWidth="1"/>
    <col min="7" max="7" width="2.1640625" customWidth="1"/>
    <col min="8" max="8" width="18.6640625" customWidth="1"/>
    <col min="9" max="9" width="12.6640625" customWidth="1"/>
    <col min="10" max="10" width="6.83203125" customWidth="1"/>
    <col min="11" max="11" width="18.6640625" customWidth="1"/>
    <col min="12" max="12" width="25.6640625" customWidth="1"/>
  </cols>
  <sheetData>
    <row r="1" spans="1:12" x14ac:dyDescent="0.2">
      <c r="A1" s="53"/>
      <c r="B1" s="54"/>
      <c r="C1" s="54"/>
      <c r="D1" s="54"/>
      <c r="E1" s="55"/>
      <c r="F1" s="29" t="s">
        <v>31</v>
      </c>
      <c r="G1" s="30"/>
      <c r="H1" s="30"/>
      <c r="I1" s="30"/>
      <c r="J1" s="30"/>
      <c r="K1" s="30"/>
      <c r="L1" s="2" t="s">
        <v>178</v>
      </c>
    </row>
    <row r="2" spans="1:12" ht="24" customHeight="1" x14ac:dyDescent="0.2">
      <c r="A2" s="56"/>
      <c r="B2" s="57"/>
      <c r="C2" s="57"/>
      <c r="D2" s="57"/>
      <c r="E2" s="58"/>
      <c r="F2" s="32"/>
      <c r="G2" s="33"/>
      <c r="H2" s="33"/>
      <c r="I2" s="33"/>
      <c r="J2" s="33"/>
      <c r="K2" s="33"/>
      <c r="L2" s="2" t="s">
        <v>179</v>
      </c>
    </row>
    <row r="3" spans="1:12" ht="13.35" customHeight="1" x14ac:dyDescent="0.2">
      <c r="A3" s="56"/>
      <c r="B3" s="57"/>
      <c r="C3" s="57"/>
      <c r="D3" s="57"/>
      <c r="E3" s="58"/>
      <c r="F3" s="29" t="s">
        <v>0</v>
      </c>
      <c r="G3" s="30"/>
      <c r="H3" s="30"/>
      <c r="I3" s="30"/>
      <c r="J3" s="30"/>
      <c r="K3" s="30"/>
      <c r="L3" s="2" t="s">
        <v>180</v>
      </c>
    </row>
    <row r="4" spans="1:12" ht="23.1" customHeight="1" x14ac:dyDescent="0.2">
      <c r="A4" s="59"/>
      <c r="B4" s="60"/>
      <c r="C4" s="60"/>
      <c r="D4" s="60"/>
      <c r="E4" s="61"/>
      <c r="F4" s="32"/>
      <c r="G4" s="33"/>
      <c r="H4" s="33"/>
      <c r="I4" s="33"/>
      <c r="J4" s="33"/>
      <c r="K4" s="33"/>
      <c r="L4" s="2" t="s">
        <v>141</v>
      </c>
    </row>
    <row r="5" spans="1:12" x14ac:dyDescent="0.2">
      <c r="A5" s="65" t="s">
        <v>142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2" x14ac:dyDescent="0.2">
      <c r="A6" s="68" t="s">
        <v>143</v>
      </c>
      <c r="B6" s="68"/>
      <c r="C6" s="68"/>
      <c r="D6" s="68"/>
      <c r="E6" s="68"/>
      <c r="F6" s="64" t="str">
        <f>Indicador!D6</f>
        <v xml:space="preserve">Gestión </v>
      </c>
      <c r="G6" s="64"/>
      <c r="H6" s="64"/>
      <c r="I6" s="64"/>
      <c r="J6" s="64"/>
      <c r="K6" s="64"/>
      <c r="L6" s="64"/>
    </row>
    <row r="7" spans="1:12" x14ac:dyDescent="0.2">
      <c r="A7" s="68" t="s">
        <v>144</v>
      </c>
      <c r="B7" s="68"/>
      <c r="C7" s="68"/>
      <c r="D7" s="68"/>
      <c r="E7" s="68"/>
      <c r="F7" s="78" t="str">
        <f>Indicador!E10</f>
        <v>Porcentaje de ingresos de personal</v>
      </c>
      <c r="G7" s="78"/>
      <c r="H7" s="78"/>
      <c r="I7" s="78"/>
      <c r="J7" s="78"/>
      <c r="K7" s="78"/>
      <c r="L7" s="78"/>
    </row>
    <row r="8" spans="1:12" ht="35.1" customHeight="1" x14ac:dyDescent="0.2">
      <c r="A8" s="77" t="s">
        <v>145</v>
      </c>
      <c r="B8" s="77"/>
      <c r="C8" s="64"/>
      <c r="D8" s="64"/>
      <c r="E8" s="64"/>
      <c r="F8" s="77" t="s">
        <v>146</v>
      </c>
      <c r="G8" s="77"/>
      <c r="H8" s="77"/>
      <c r="I8" s="79" t="str">
        <f>Indicador!K15</f>
        <v>SUMA</v>
      </c>
      <c r="J8" s="79"/>
      <c r="K8" s="9" t="s">
        <v>16</v>
      </c>
      <c r="L8" s="10">
        <f>Indicador!D15</f>
        <v>0</v>
      </c>
    </row>
    <row r="9" spans="1:12" x14ac:dyDescent="0.2">
      <c r="A9" s="80" t="s">
        <v>148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x14ac:dyDescent="0.2">
      <c r="A10" s="64" t="s">
        <v>150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x14ac:dyDescent="0.2">
      <c r="A11" s="64" t="str">
        <f>Indicador!C20&amp;" ("&amp;Indicador!B20&amp;")"</f>
        <v xml:space="preserve"> ()</v>
      </c>
      <c r="B11" s="64"/>
      <c r="C11" s="64"/>
      <c r="D11" s="64"/>
      <c r="E11" s="64"/>
      <c r="F11" s="64"/>
      <c r="G11" s="64"/>
      <c r="H11" s="64"/>
      <c r="I11" s="64" t="str">
        <f>Indicador!J20</f>
        <v>CONSTANTE</v>
      </c>
      <c r="J11" s="64"/>
      <c r="K11" s="64"/>
      <c r="L11" s="64"/>
    </row>
    <row r="12" spans="1:12" x14ac:dyDescent="0.2">
      <c r="A12" s="64" t="str">
        <f>Indicador!C21&amp;" ("&amp;Indicador!B21&amp;")"</f>
        <v xml:space="preserve"> ()</v>
      </c>
      <c r="B12" s="64"/>
      <c r="C12" s="64"/>
      <c r="D12" s="64"/>
      <c r="E12" s="64"/>
      <c r="F12" s="64"/>
      <c r="G12" s="64"/>
      <c r="H12" s="64"/>
      <c r="I12" s="64" t="str">
        <f>Indicador!J21</f>
        <v>REGISTRO PERIÓDICO</v>
      </c>
      <c r="J12" s="64"/>
      <c r="K12" s="64"/>
      <c r="L12" s="64"/>
    </row>
    <row r="13" spans="1:12" x14ac:dyDescent="0.2">
      <c r="A13" s="64" t="str">
        <f>Indicador!C22&amp;" ("&amp;Indicador!B22&amp;")"</f>
        <v xml:space="preserve"> ()</v>
      </c>
      <c r="B13" s="64"/>
      <c r="C13" s="64"/>
      <c r="D13" s="64"/>
      <c r="E13" s="64"/>
      <c r="F13" s="64"/>
      <c r="G13" s="64"/>
      <c r="H13" s="64"/>
      <c r="I13" s="64" t="str">
        <f>Indicador!J22</f>
        <v>RESULTADO</v>
      </c>
      <c r="J13" s="64"/>
      <c r="K13" s="64"/>
      <c r="L13" s="64"/>
    </row>
    <row r="14" spans="1:12" ht="12.95" customHeight="1" x14ac:dyDescent="0.2">
      <c r="A14" s="81" t="s">
        <v>151</v>
      </c>
      <c r="B14" s="82"/>
      <c r="C14" s="82"/>
      <c r="D14" s="82"/>
      <c r="E14" s="82"/>
      <c r="F14" s="82"/>
      <c r="G14" s="82"/>
      <c r="H14" s="83"/>
      <c r="I14" s="81" t="s">
        <v>152</v>
      </c>
      <c r="J14" s="82"/>
      <c r="K14" s="82"/>
      <c r="L14" s="83"/>
    </row>
    <row r="15" spans="1:12" x14ac:dyDescent="0.2">
      <c r="A15" s="68" t="s">
        <v>153</v>
      </c>
      <c r="B15" s="68"/>
      <c r="C15" s="68"/>
      <c r="D15" s="68"/>
      <c r="E15" s="68"/>
      <c r="F15" s="68"/>
      <c r="G15" s="68"/>
      <c r="H15" s="68"/>
      <c r="I15" s="84"/>
      <c r="J15" s="84"/>
      <c r="K15" s="84"/>
      <c r="L15" s="84"/>
    </row>
    <row r="16" spans="1:12" x14ac:dyDescent="0.2">
      <c r="A16" s="68" t="s">
        <v>154</v>
      </c>
      <c r="B16" s="68"/>
      <c r="C16" s="68"/>
      <c r="D16" s="68"/>
      <c r="E16" s="68"/>
      <c r="F16" s="68"/>
      <c r="G16" s="68"/>
      <c r="H16" s="68"/>
      <c r="I16" s="84"/>
      <c r="J16" s="84"/>
      <c r="K16" s="84"/>
      <c r="L16" s="84"/>
    </row>
    <row r="17" spans="1:12" x14ac:dyDescent="0.2">
      <c r="A17" s="68" t="s">
        <v>155</v>
      </c>
      <c r="B17" s="68"/>
      <c r="C17" s="68"/>
      <c r="D17" s="68"/>
      <c r="E17" s="68"/>
      <c r="F17" s="68"/>
      <c r="G17" s="68"/>
      <c r="H17" s="68"/>
      <c r="I17" s="84"/>
      <c r="J17" s="84"/>
      <c r="K17" s="84"/>
      <c r="L17" s="84"/>
    </row>
    <row r="18" spans="1:12" x14ac:dyDescent="0.2">
      <c r="A18" s="68" t="s">
        <v>156</v>
      </c>
      <c r="B18" s="68"/>
      <c r="C18" s="68"/>
      <c r="D18" s="68"/>
      <c r="E18" s="68"/>
      <c r="F18" s="68"/>
      <c r="G18" s="68"/>
      <c r="H18" s="68"/>
      <c r="I18" s="84"/>
      <c r="J18" s="84"/>
      <c r="K18" s="84"/>
      <c r="L18" s="84"/>
    </row>
    <row r="19" spans="1:12" x14ac:dyDescent="0.2">
      <c r="A19" s="68" t="s">
        <v>157</v>
      </c>
      <c r="B19" s="68"/>
      <c r="C19" s="68"/>
      <c r="D19" s="68"/>
      <c r="E19" s="68"/>
      <c r="F19" s="68"/>
      <c r="G19" s="68"/>
      <c r="H19" s="68"/>
      <c r="I19" s="84"/>
      <c r="J19" s="84"/>
      <c r="K19" s="84"/>
      <c r="L19" s="84"/>
    </row>
    <row r="20" spans="1:12" x14ac:dyDescent="0.2">
      <c r="A20" s="68" t="s">
        <v>158</v>
      </c>
      <c r="B20" s="68"/>
      <c r="C20" s="68"/>
      <c r="D20" s="68"/>
      <c r="E20" s="68"/>
      <c r="F20" s="68"/>
      <c r="G20" s="68"/>
      <c r="H20" s="68"/>
      <c r="I20" s="84"/>
      <c r="J20" s="84"/>
      <c r="K20" s="84"/>
      <c r="L20" s="84"/>
    </row>
    <row r="21" spans="1:12" x14ac:dyDescent="0.2">
      <c r="A21" s="68" t="s">
        <v>159</v>
      </c>
      <c r="B21" s="68"/>
      <c r="C21" s="68"/>
      <c r="D21" s="68"/>
      <c r="E21" s="68"/>
      <c r="F21" s="68"/>
      <c r="G21" s="68"/>
      <c r="H21" s="68"/>
      <c r="I21" s="84"/>
      <c r="J21" s="84"/>
      <c r="K21" s="84"/>
      <c r="L21" s="84"/>
    </row>
    <row r="22" spans="1:12" x14ac:dyDescent="0.2">
      <c r="A22" s="68" t="s">
        <v>160</v>
      </c>
      <c r="B22" s="68"/>
      <c r="C22" s="68"/>
      <c r="D22" s="68"/>
      <c r="E22" s="68"/>
      <c r="F22" s="68"/>
      <c r="G22" s="68"/>
      <c r="H22" s="68"/>
      <c r="I22" s="84"/>
      <c r="J22" s="84"/>
      <c r="K22" s="84"/>
      <c r="L22" s="84"/>
    </row>
    <row r="23" spans="1:12" x14ac:dyDescent="0.2">
      <c r="A23" s="68" t="s">
        <v>161</v>
      </c>
      <c r="B23" s="68"/>
      <c r="C23" s="68"/>
      <c r="D23" s="68"/>
      <c r="E23" s="68"/>
      <c r="F23" s="68"/>
      <c r="G23" s="68"/>
      <c r="H23" s="68"/>
      <c r="I23" s="84"/>
      <c r="J23" s="84"/>
      <c r="K23" s="84"/>
      <c r="L23" s="84"/>
    </row>
    <row r="24" spans="1:12" x14ac:dyDescent="0.2">
      <c r="A24" s="68" t="s">
        <v>162</v>
      </c>
      <c r="B24" s="68"/>
      <c r="C24" s="68"/>
      <c r="D24" s="68"/>
      <c r="E24" s="68"/>
      <c r="F24" s="68"/>
      <c r="G24" s="68"/>
      <c r="H24" s="68"/>
      <c r="I24" s="84"/>
      <c r="J24" s="84"/>
      <c r="K24" s="84"/>
      <c r="L24" s="84"/>
    </row>
    <row r="25" spans="1:12" x14ac:dyDescent="0.2">
      <c r="A25" s="68" t="s">
        <v>163</v>
      </c>
      <c r="B25" s="68"/>
      <c r="C25" s="68"/>
      <c r="D25" s="68"/>
      <c r="E25" s="68"/>
      <c r="F25" s="68"/>
      <c r="G25" s="68"/>
      <c r="H25" s="68"/>
      <c r="I25" s="84"/>
      <c r="J25" s="84"/>
      <c r="K25" s="84"/>
      <c r="L25" s="84"/>
    </row>
    <row r="26" spans="1:12" x14ac:dyDescent="0.2">
      <c r="A26" s="68" t="s">
        <v>164</v>
      </c>
      <c r="B26" s="68"/>
      <c r="C26" s="68"/>
      <c r="D26" s="68"/>
      <c r="E26" s="68"/>
      <c r="F26" s="68"/>
      <c r="G26" s="68"/>
      <c r="H26" s="68"/>
      <c r="I26" s="84"/>
      <c r="J26" s="84"/>
      <c r="K26" s="84"/>
      <c r="L26" s="84"/>
    </row>
    <row r="27" spans="1:12" x14ac:dyDescent="0.2">
      <c r="A27" s="68" t="s">
        <v>165</v>
      </c>
      <c r="B27" s="68"/>
      <c r="C27" s="68"/>
      <c r="D27" s="68"/>
      <c r="E27" s="68"/>
      <c r="F27" s="68"/>
      <c r="G27" s="68"/>
      <c r="H27" s="68"/>
      <c r="I27" s="85"/>
      <c r="J27" s="86"/>
      <c r="K27" s="86"/>
      <c r="L27" s="87"/>
    </row>
  </sheetData>
  <mergeCells count="48">
    <mergeCell ref="A27:H27"/>
    <mergeCell ref="I27:L27"/>
    <mergeCell ref="I21:L21"/>
    <mergeCell ref="I22:L22"/>
    <mergeCell ref="I23:L23"/>
    <mergeCell ref="I24:L24"/>
    <mergeCell ref="I25:L25"/>
    <mergeCell ref="I26:L26"/>
    <mergeCell ref="A22:H22"/>
    <mergeCell ref="A23:H23"/>
    <mergeCell ref="A24:H24"/>
    <mergeCell ref="A25:H25"/>
    <mergeCell ref="A26:H26"/>
    <mergeCell ref="A21:H21"/>
    <mergeCell ref="I16:L16"/>
    <mergeCell ref="I17:L17"/>
    <mergeCell ref="I18:L18"/>
    <mergeCell ref="I19:L19"/>
    <mergeCell ref="I20:L20"/>
    <mergeCell ref="A16:H16"/>
    <mergeCell ref="A17:H17"/>
    <mergeCell ref="A18:H18"/>
    <mergeCell ref="A19:H19"/>
    <mergeCell ref="A20:H20"/>
    <mergeCell ref="A13:H13"/>
    <mergeCell ref="I13:L13"/>
    <mergeCell ref="A14:H14"/>
    <mergeCell ref="I14:L14"/>
    <mergeCell ref="A15:H15"/>
    <mergeCell ref="I15:L15"/>
    <mergeCell ref="A9:L9"/>
    <mergeCell ref="A10:L10"/>
    <mergeCell ref="A11:H11"/>
    <mergeCell ref="I11:L11"/>
    <mergeCell ref="A12:H12"/>
    <mergeCell ref="I12:L12"/>
    <mergeCell ref="A8:B8"/>
    <mergeCell ref="A1:E4"/>
    <mergeCell ref="F1:K2"/>
    <mergeCell ref="F3:K4"/>
    <mergeCell ref="A5:L5"/>
    <mergeCell ref="A6:E6"/>
    <mergeCell ref="A7:E7"/>
    <mergeCell ref="C8:E8"/>
    <mergeCell ref="F6:L6"/>
    <mergeCell ref="F7:L7"/>
    <mergeCell ref="F8:H8"/>
    <mergeCell ref="I8:J8"/>
  </mergeCells>
  <phoneticPr fontId="9" type="noConversion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1" sqref="L1:L3"/>
    </sheetView>
  </sheetViews>
  <sheetFormatPr baseColWidth="10" defaultRowHeight="12.75" x14ac:dyDescent="0.2"/>
  <cols>
    <col min="1" max="1" width="3.33203125" customWidth="1"/>
    <col min="2" max="2" width="9.33203125" customWidth="1"/>
    <col min="3" max="3" width="5.83203125" customWidth="1"/>
    <col min="4" max="4" width="6.83203125" customWidth="1"/>
    <col min="5" max="5" width="5.83203125" customWidth="1"/>
    <col min="6" max="6" width="10.33203125" customWidth="1"/>
    <col min="7" max="7" width="2.1640625" customWidth="1"/>
    <col min="8" max="8" width="18.6640625" customWidth="1"/>
    <col min="9" max="9" width="12.6640625" customWidth="1"/>
    <col min="10" max="10" width="6.83203125" customWidth="1"/>
    <col min="11" max="11" width="18.6640625" customWidth="1"/>
    <col min="12" max="12" width="25.6640625" customWidth="1"/>
  </cols>
  <sheetData>
    <row r="1" spans="1:12" x14ac:dyDescent="0.2">
      <c r="A1" s="53"/>
      <c r="B1" s="54"/>
      <c r="C1" s="54"/>
      <c r="D1" s="54"/>
      <c r="E1" s="55"/>
      <c r="F1" s="29" t="s">
        <v>31</v>
      </c>
      <c r="G1" s="30"/>
      <c r="H1" s="30"/>
      <c r="I1" s="30"/>
      <c r="J1" s="30"/>
      <c r="K1" s="30"/>
      <c r="L1" s="2" t="s">
        <v>178</v>
      </c>
    </row>
    <row r="2" spans="1:12" ht="24" customHeight="1" x14ac:dyDescent="0.2">
      <c r="A2" s="56"/>
      <c r="B2" s="57"/>
      <c r="C2" s="57"/>
      <c r="D2" s="57"/>
      <c r="E2" s="58"/>
      <c r="F2" s="32"/>
      <c r="G2" s="33"/>
      <c r="H2" s="33"/>
      <c r="I2" s="33"/>
      <c r="J2" s="33"/>
      <c r="K2" s="33"/>
      <c r="L2" s="2" t="s">
        <v>179</v>
      </c>
    </row>
    <row r="3" spans="1:12" x14ac:dyDescent="0.2">
      <c r="A3" s="56"/>
      <c r="B3" s="57"/>
      <c r="C3" s="57"/>
      <c r="D3" s="57"/>
      <c r="E3" s="58"/>
      <c r="F3" s="29" t="s">
        <v>0</v>
      </c>
      <c r="G3" s="30"/>
      <c r="H3" s="30"/>
      <c r="I3" s="30"/>
      <c r="J3" s="30"/>
      <c r="K3" s="30"/>
      <c r="L3" s="2" t="s">
        <v>180</v>
      </c>
    </row>
    <row r="4" spans="1:12" ht="23.1" customHeight="1" x14ac:dyDescent="0.2">
      <c r="A4" s="56"/>
      <c r="B4" s="57"/>
      <c r="C4" s="57"/>
      <c r="D4" s="57"/>
      <c r="E4" s="58"/>
      <c r="F4" s="39"/>
      <c r="G4" s="40"/>
      <c r="H4" s="40"/>
      <c r="I4" s="40"/>
      <c r="J4" s="40"/>
      <c r="K4" s="40"/>
      <c r="L4" s="12" t="s">
        <v>166</v>
      </c>
    </row>
    <row r="5" spans="1:12" x14ac:dyDescent="0.2">
      <c r="A5" s="80" t="s">
        <v>146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x14ac:dyDescent="0.2">
      <c r="A6" s="68" t="str">
        <f>"Por favor seleccione el rango de años en los que se medirá el indicador, con anualización "&amp;Indicador!K15</f>
        <v>Por favor seleccione el rango de años en los que se medirá el indicador, con anualización SUMA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">
      <c r="A7" s="68" t="s">
        <v>167</v>
      </c>
      <c r="B7" s="68"/>
      <c r="C7" s="68"/>
      <c r="D7" s="68"/>
      <c r="E7" s="68"/>
      <c r="F7" s="68"/>
      <c r="G7" s="68"/>
      <c r="H7" s="68"/>
      <c r="I7" s="68" t="s">
        <v>168</v>
      </c>
      <c r="J7" s="68"/>
      <c r="K7" s="68"/>
      <c r="L7" s="68"/>
    </row>
    <row r="8" spans="1:12" x14ac:dyDescent="0.2">
      <c r="A8" s="64">
        <v>2023</v>
      </c>
      <c r="B8" s="64"/>
      <c r="C8" s="64"/>
      <c r="D8" s="64"/>
      <c r="E8" s="64"/>
      <c r="F8" s="64"/>
      <c r="G8" s="64"/>
      <c r="H8" s="64"/>
      <c r="I8" s="64">
        <v>2026</v>
      </c>
      <c r="J8" s="64"/>
      <c r="K8" s="64"/>
      <c r="L8" s="64"/>
    </row>
    <row r="9" spans="1:12" x14ac:dyDescent="0.2">
      <c r="A9" s="80" t="s">
        <v>169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x14ac:dyDescent="0.2">
      <c r="A10" s="68" t="s">
        <v>170</v>
      </c>
      <c r="B10" s="68"/>
      <c r="C10" s="68"/>
      <c r="D10" s="68"/>
      <c r="E10" s="68"/>
      <c r="F10" s="68"/>
      <c r="G10" s="68"/>
      <c r="H10" s="68"/>
      <c r="I10" s="68" t="s">
        <v>172</v>
      </c>
      <c r="J10" s="68"/>
      <c r="K10" s="68"/>
      <c r="L10" s="68"/>
    </row>
    <row r="11" spans="1:12" x14ac:dyDescent="0.2">
      <c r="A11" s="64">
        <f>$A$8+0</f>
        <v>2023</v>
      </c>
      <c r="B11" s="64"/>
      <c r="C11" s="64"/>
      <c r="D11" s="64"/>
      <c r="E11" s="64"/>
      <c r="F11" s="64"/>
      <c r="G11" s="64"/>
      <c r="H11" s="64"/>
      <c r="I11" s="88"/>
      <c r="J11" s="89"/>
      <c r="K11" s="89"/>
      <c r="L11" s="90"/>
    </row>
    <row r="12" spans="1:12" x14ac:dyDescent="0.2">
      <c r="A12" s="64">
        <f>$A$8+1</f>
        <v>2024</v>
      </c>
      <c r="B12" s="64"/>
      <c r="C12" s="64"/>
      <c r="D12" s="64"/>
      <c r="E12" s="64"/>
      <c r="F12" s="64"/>
      <c r="G12" s="64"/>
      <c r="H12" s="64"/>
      <c r="I12" s="88"/>
      <c r="J12" s="89"/>
      <c r="K12" s="89"/>
      <c r="L12" s="90"/>
    </row>
    <row r="13" spans="1:12" x14ac:dyDescent="0.2">
      <c r="A13" s="64">
        <f>$A$8+2</f>
        <v>2025</v>
      </c>
      <c r="B13" s="64"/>
      <c r="C13" s="64"/>
      <c r="D13" s="64"/>
      <c r="E13" s="64"/>
      <c r="F13" s="64"/>
      <c r="G13" s="64"/>
      <c r="H13" s="64"/>
      <c r="I13" s="88"/>
      <c r="J13" s="89"/>
      <c r="K13" s="89"/>
      <c r="L13" s="90"/>
    </row>
    <row r="14" spans="1:12" x14ac:dyDescent="0.2">
      <c r="A14" s="64">
        <f>$A$8+3</f>
        <v>2026</v>
      </c>
      <c r="B14" s="64"/>
      <c r="C14" s="64"/>
      <c r="D14" s="64"/>
      <c r="E14" s="64"/>
      <c r="F14" s="64"/>
      <c r="G14" s="64"/>
      <c r="H14" s="64"/>
      <c r="I14" s="88"/>
      <c r="J14" s="89"/>
      <c r="K14" s="89"/>
      <c r="L14" s="90"/>
    </row>
    <row r="15" spans="1:12" x14ac:dyDescent="0.2">
      <c r="A15" s="64">
        <f>$A$8+4</f>
        <v>2027</v>
      </c>
      <c r="B15" s="64"/>
      <c r="C15" s="64"/>
      <c r="D15" s="64"/>
      <c r="E15" s="64"/>
      <c r="F15" s="64"/>
      <c r="G15" s="64"/>
      <c r="H15" s="64"/>
      <c r="I15" s="88"/>
      <c r="J15" s="89"/>
      <c r="K15" s="89"/>
      <c r="L15" s="90"/>
    </row>
    <row r="16" spans="1:12" x14ac:dyDescent="0.2">
      <c r="A16" s="64">
        <f>$A$8+5</f>
        <v>2028</v>
      </c>
      <c r="B16" s="64"/>
      <c r="C16" s="64"/>
      <c r="D16" s="64"/>
      <c r="E16" s="64"/>
      <c r="F16" s="64"/>
      <c r="G16" s="64"/>
      <c r="H16" s="64"/>
      <c r="I16" s="88"/>
      <c r="J16" s="89"/>
      <c r="K16" s="89"/>
      <c r="L16" s="90"/>
    </row>
    <row r="17" spans="1:12" x14ac:dyDescent="0.2">
      <c r="A17" s="64">
        <f>$A$8+6</f>
        <v>2029</v>
      </c>
      <c r="B17" s="64"/>
      <c r="C17" s="64"/>
      <c r="D17" s="64"/>
      <c r="E17" s="64"/>
      <c r="F17" s="64"/>
      <c r="G17" s="64"/>
      <c r="H17" s="64"/>
      <c r="I17" s="88"/>
      <c r="J17" s="89"/>
      <c r="K17" s="89"/>
      <c r="L17" s="90"/>
    </row>
    <row r="18" spans="1:12" x14ac:dyDescent="0.2">
      <c r="A18" s="64">
        <f>$A$8+7</f>
        <v>2030</v>
      </c>
      <c r="B18" s="64"/>
      <c r="C18" s="64"/>
      <c r="D18" s="64"/>
      <c r="E18" s="64"/>
      <c r="F18" s="64"/>
      <c r="G18" s="64"/>
      <c r="H18" s="64"/>
      <c r="I18" s="88"/>
      <c r="J18" s="89"/>
      <c r="K18" s="89"/>
      <c r="L18" s="90"/>
    </row>
    <row r="19" spans="1:12" x14ac:dyDescent="0.2">
      <c r="A19" s="64">
        <f>$A$8+8</f>
        <v>2031</v>
      </c>
      <c r="B19" s="64"/>
      <c r="C19" s="64"/>
      <c r="D19" s="64"/>
      <c r="E19" s="64"/>
      <c r="F19" s="64"/>
      <c r="G19" s="64"/>
      <c r="H19" s="64"/>
      <c r="I19" s="88"/>
      <c r="J19" s="89"/>
      <c r="K19" s="89"/>
      <c r="L19" s="90"/>
    </row>
    <row r="20" spans="1:12" x14ac:dyDescent="0.2">
      <c r="A20" s="64">
        <f>$A$8+9</f>
        <v>2032</v>
      </c>
      <c r="B20" s="64"/>
      <c r="C20" s="64"/>
      <c r="D20" s="64"/>
      <c r="E20" s="64"/>
      <c r="F20" s="64"/>
      <c r="G20" s="64"/>
      <c r="H20" s="64"/>
      <c r="I20" s="88"/>
      <c r="J20" s="89"/>
      <c r="K20" s="89"/>
      <c r="L20" s="90"/>
    </row>
    <row r="21" spans="1:12" x14ac:dyDescent="0.2">
      <c r="A21" s="64">
        <f>$A$8+10</f>
        <v>2033</v>
      </c>
      <c r="B21" s="64"/>
      <c r="C21" s="64"/>
      <c r="D21" s="64"/>
      <c r="E21" s="64"/>
      <c r="F21" s="64"/>
      <c r="G21" s="64"/>
      <c r="H21" s="64"/>
      <c r="I21" s="88"/>
      <c r="J21" s="89"/>
      <c r="K21" s="89"/>
      <c r="L21" s="90"/>
    </row>
    <row r="22" spans="1:12" x14ac:dyDescent="0.2">
      <c r="A22" s="68" t="s">
        <v>165</v>
      </c>
      <c r="B22" s="68"/>
      <c r="C22" s="68"/>
      <c r="D22" s="68"/>
      <c r="E22" s="68"/>
      <c r="F22" s="68"/>
      <c r="G22" s="68"/>
      <c r="H22" s="68"/>
      <c r="I22" s="63"/>
      <c r="J22" s="63"/>
      <c r="K22" s="63"/>
      <c r="L22" s="63"/>
    </row>
  </sheetData>
  <mergeCells count="36">
    <mergeCell ref="A17:H17"/>
    <mergeCell ref="I17:L17"/>
    <mergeCell ref="I18:L18"/>
    <mergeCell ref="I19:L19"/>
    <mergeCell ref="I20:L20"/>
    <mergeCell ref="I21:L21"/>
    <mergeCell ref="A22:H22"/>
    <mergeCell ref="I22:L22"/>
    <mergeCell ref="A18:H18"/>
    <mergeCell ref="A19:H19"/>
    <mergeCell ref="A20:H20"/>
    <mergeCell ref="A21:H21"/>
    <mergeCell ref="A8:H8"/>
    <mergeCell ref="I8:L8"/>
    <mergeCell ref="A9:L9"/>
    <mergeCell ref="A10:H10"/>
    <mergeCell ref="I10:L10"/>
    <mergeCell ref="A11:H11"/>
    <mergeCell ref="I16:L16"/>
    <mergeCell ref="A12:H12"/>
    <mergeCell ref="A13:H13"/>
    <mergeCell ref="A14:H14"/>
    <mergeCell ref="A15:H15"/>
    <mergeCell ref="A16:H16"/>
    <mergeCell ref="I11:L11"/>
    <mergeCell ref="I12:L12"/>
    <mergeCell ref="I13:L13"/>
    <mergeCell ref="I14:L14"/>
    <mergeCell ref="I15:L15"/>
    <mergeCell ref="A7:H7"/>
    <mergeCell ref="I7:L7"/>
    <mergeCell ref="A1:E4"/>
    <mergeCell ref="F1:K2"/>
    <mergeCell ref="F3:K4"/>
    <mergeCell ref="A5:L5"/>
    <mergeCell ref="A6:L6"/>
  </mergeCells>
  <dataValidations count="1">
    <dataValidation type="list" allowBlank="1" showInputMessage="1" showErrorMessage="1" sqref="A8:L8">
      <formula1>ListaYEARS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opLeftCell="A11" workbookViewId="0">
      <selection activeCell="E22" sqref="E22"/>
    </sheetView>
  </sheetViews>
  <sheetFormatPr baseColWidth="10" defaultRowHeight="12.75" x14ac:dyDescent="0.2"/>
  <cols>
    <col min="1" max="1" width="57" customWidth="1"/>
  </cols>
  <sheetData>
    <row r="1" spans="1:2" x14ac:dyDescent="0.2">
      <c r="A1" t="s">
        <v>33</v>
      </c>
      <c r="B1" s="11" t="s">
        <v>173</v>
      </c>
    </row>
    <row r="2" spans="1:2" x14ac:dyDescent="0.2">
      <c r="A2" s="6" t="s">
        <v>137</v>
      </c>
    </row>
    <row r="3" spans="1:2" x14ac:dyDescent="0.2">
      <c r="A3" s="6" t="s">
        <v>34</v>
      </c>
    </row>
    <row r="4" spans="1:2" x14ac:dyDescent="0.2">
      <c r="A4" t="s">
        <v>35</v>
      </c>
    </row>
    <row r="5" spans="1:2" x14ac:dyDescent="0.2">
      <c r="A5" t="s">
        <v>36</v>
      </c>
    </row>
    <row r="6" spans="1:2" x14ac:dyDescent="0.2">
      <c r="A6" t="s">
        <v>37</v>
      </c>
    </row>
    <row r="7" spans="1:2" x14ac:dyDescent="0.2">
      <c r="A7" t="s">
        <v>38</v>
      </c>
    </row>
    <row r="8" spans="1:2" x14ac:dyDescent="0.2">
      <c r="A8" t="s">
        <v>39</v>
      </c>
    </row>
    <row r="9" spans="1:2" x14ac:dyDescent="0.2">
      <c r="A9" t="s">
        <v>40</v>
      </c>
    </row>
    <row r="10" spans="1:2" x14ac:dyDescent="0.2">
      <c r="A10" t="s">
        <v>41</v>
      </c>
    </row>
    <row r="11" spans="1:2" x14ac:dyDescent="0.2">
      <c r="A11" t="s">
        <v>42</v>
      </c>
    </row>
    <row r="12" spans="1:2" x14ac:dyDescent="0.2">
      <c r="A12" t="s">
        <v>43</v>
      </c>
    </row>
    <row r="13" spans="1:2" x14ac:dyDescent="0.2">
      <c r="A13" t="s">
        <v>44</v>
      </c>
    </row>
    <row r="14" spans="1:2" x14ac:dyDescent="0.2">
      <c r="A14" t="s">
        <v>45</v>
      </c>
    </row>
    <row r="15" spans="1:2" x14ac:dyDescent="0.2">
      <c r="A15" t="s">
        <v>46</v>
      </c>
    </row>
    <row r="16" spans="1:2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  <row r="21" spans="1:1" x14ac:dyDescent="0.2">
      <c r="A21" t="s">
        <v>52</v>
      </c>
    </row>
    <row r="22" spans="1:1" x14ac:dyDescent="0.2">
      <c r="A22" t="s">
        <v>53</v>
      </c>
    </row>
    <row r="23" spans="1:1" x14ac:dyDescent="0.2">
      <c r="A23" t="s">
        <v>54</v>
      </c>
    </row>
    <row r="24" spans="1:1" x14ac:dyDescent="0.2">
      <c r="A24" t="s">
        <v>55</v>
      </c>
    </row>
    <row r="25" spans="1:1" x14ac:dyDescent="0.2">
      <c r="A25" t="s">
        <v>56</v>
      </c>
    </row>
    <row r="26" spans="1:1" x14ac:dyDescent="0.2">
      <c r="A26" t="s">
        <v>57</v>
      </c>
    </row>
    <row r="27" spans="1:1" x14ac:dyDescent="0.2">
      <c r="A27" t="s">
        <v>58</v>
      </c>
    </row>
    <row r="28" spans="1:1" x14ac:dyDescent="0.2">
      <c r="A28" t="s">
        <v>32</v>
      </c>
    </row>
    <row r="29" spans="1:1" x14ac:dyDescent="0.2">
      <c r="A29" t="s">
        <v>59</v>
      </c>
    </row>
    <row r="30" spans="1:1" x14ac:dyDescent="0.2">
      <c r="A30" t="s">
        <v>60</v>
      </c>
    </row>
    <row r="32" spans="1:1" x14ac:dyDescent="0.2">
      <c r="A32" t="s">
        <v>61</v>
      </c>
    </row>
    <row r="33" spans="1:1" x14ac:dyDescent="0.2">
      <c r="A33" t="s">
        <v>62</v>
      </c>
    </row>
    <row r="34" spans="1:1" x14ac:dyDescent="0.2">
      <c r="A34" t="s">
        <v>63</v>
      </c>
    </row>
    <row r="35" spans="1:1" x14ac:dyDescent="0.2">
      <c r="A35" t="s">
        <v>64</v>
      </c>
    </row>
    <row r="36" spans="1:1" x14ac:dyDescent="0.2">
      <c r="A36" t="s">
        <v>65</v>
      </c>
    </row>
    <row r="38" spans="1:1" x14ac:dyDescent="0.2">
      <c r="A38" s="6" t="s">
        <v>99</v>
      </c>
    </row>
    <row r="43" spans="1:1" x14ac:dyDescent="0.2">
      <c r="A43" t="s">
        <v>68</v>
      </c>
    </row>
    <row r="44" spans="1:1" x14ac:dyDescent="0.2">
      <c r="A44" t="s">
        <v>69</v>
      </c>
    </row>
    <row r="46" spans="1:1" x14ac:dyDescent="0.2">
      <c r="A46" t="s">
        <v>70</v>
      </c>
    </row>
    <row r="47" spans="1:1" x14ac:dyDescent="0.2">
      <c r="A47" t="s">
        <v>71</v>
      </c>
    </row>
    <row r="48" spans="1:1" x14ac:dyDescent="0.2">
      <c r="A48" t="s">
        <v>72</v>
      </c>
    </row>
    <row r="49" spans="1:1" x14ac:dyDescent="0.2">
      <c r="A49" t="s">
        <v>73</v>
      </c>
    </row>
    <row r="50" spans="1:1" x14ac:dyDescent="0.2">
      <c r="A50" t="s">
        <v>74</v>
      </c>
    </row>
    <row r="52" spans="1:1" x14ac:dyDescent="0.2">
      <c r="A52" t="s">
        <v>75</v>
      </c>
    </row>
    <row r="53" spans="1:1" x14ac:dyDescent="0.2">
      <c r="A53" t="s">
        <v>76</v>
      </c>
    </row>
    <row r="54" spans="1:1" x14ac:dyDescent="0.2">
      <c r="A54" t="s">
        <v>77</v>
      </c>
    </row>
    <row r="55" spans="1:1" x14ac:dyDescent="0.2">
      <c r="A55" t="s">
        <v>78</v>
      </c>
    </row>
    <row r="57" spans="1:1" x14ac:dyDescent="0.2">
      <c r="A57" s="6" t="s">
        <v>82</v>
      </c>
    </row>
    <row r="58" spans="1:1" x14ac:dyDescent="0.2">
      <c r="A58" s="6" t="s">
        <v>85</v>
      </c>
    </row>
    <row r="59" spans="1:1" x14ac:dyDescent="0.2">
      <c r="A59" s="6" t="s">
        <v>83</v>
      </c>
    </row>
    <row r="60" spans="1:1" x14ac:dyDescent="0.2">
      <c r="A60" s="6" t="s">
        <v>84</v>
      </c>
    </row>
    <row r="62" spans="1:1" x14ac:dyDescent="0.2">
      <c r="A62" s="6" t="s">
        <v>86</v>
      </c>
    </row>
    <row r="63" spans="1:1" x14ac:dyDescent="0.2">
      <c r="A63" s="6" t="s">
        <v>87</v>
      </c>
    </row>
    <row r="65" spans="1:1" x14ac:dyDescent="0.2">
      <c r="A65" s="6" t="s">
        <v>88</v>
      </c>
    </row>
    <row r="67" spans="1:1" x14ac:dyDescent="0.2">
      <c r="A67" s="6" t="s">
        <v>89</v>
      </c>
    </row>
    <row r="68" spans="1:1" x14ac:dyDescent="0.2">
      <c r="A68" s="6" t="s">
        <v>90</v>
      </c>
    </row>
    <row r="69" spans="1:1" x14ac:dyDescent="0.2">
      <c r="A69" s="6" t="s">
        <v>91</v>
      </c>
    </row>
    <row r="70" spans="1:1" x14ac:dyDescent="0.2">
      <c r="A70" s="6" t="s">
        <v>92</v>
      </c>
    </row>
    <row r="71" spans="1:1" x14ac:dyDescent="0.2">
      <c r="A71" s="6" t="s">
        <v>93</v>
      </c>
    </row>
    <row r="72" spans="1:1" x14ac:dyDescent="0.2">
      <c r="A72" s="6" t="s">
        <v>94</v>
      </c>
    </row>
    <row r="74" spans="1:1" x14ac:dyDescent="0.2">
      <c r="A74" s="6" t="s">
        <v>75</v>
      </c>
    </row>
    <row r="75" spans="1:1" x14ac:dyDescent="0.2">
      <c r="A75" s="6" t="s">
        <v>95</v>
      </c>
    </row>
    <row r="76" spans="1:1" x14ac:dyDescent="0.2">
      <c r="A76" s="6" t="s">
        <v>60</v>
      </c>
    </row>
    <row r="78" spans="1:1" x14ac:dyDescent="0.2">
      <c r="A78" s="6" t="s">
        <v>96</v>
      </c>
    </row>
    <row r="79" spans="1:1" x14ac:dyDescent="0.2">
      <c r="A79" s="6" t="s">
        <v>97</v>
      </c>
    </row>
    <row r="81" spans="1:1" x14ac:dyDescent="0.2">
      <c r="A81" s="6" t="s">
        <v>97</v>
      </c>
    </row>
    <row r="82" spans="1:1" x14ac:dyDescent="0.2">
      <c r="A82" s="6" t="s">
        <v>98</v>
      </c>
    </row>
    <row r="84" spans="1:1" x14ac:dyDescent="0.2">
      <c r="A84" s="6" t="s">
        <v>100</v>
      </c>
    </row>
    <row r="85" spans="1:1" x14ac:dyDescent="0.2">
      <c r="A85" s="6" t="s">
        <v>101</v>
      </c>
    </row>
    <row r="86" spans="1:1" x14ac:dyDescent="0.2">
      <c r="A86" s="6" t="s">
        <v>102</v>
      </c>
    </row>
    <row r="88" spans="1:1" x14ac:dyDescent="0.2">
      <c r="A88" s="6" t="s">
        <v>103</v>
      </c>
    </row>
    <row r="89" spans="1:1" x14ac:dyDescent="0.2">
      <c r="A89" s="6" t="s">
        <v>104</v>
      </c>
    </row>
    <row r="90" spans="1:1" x14ac:dyDescent="0.2">
      <c r="A90" s="6" t="s">
        <v>105</v>
      </c>
    </row>
    <row r="92" spans="1:1" x14ac:dyDescent="0.2">
      <c r="A92" s="6" t="s">
        <v>106</v>
      </c>
    </row>
    <row r="93" spans="1:1" x14ac:dyDescent="0.2">
      <c r="A93" s="6" t="s">
        <v>107</v>
      </c>
    </row>
    <row r="94" spans="1:1" x14ac:dyDescent="0.2">
      <c r="A94" s="6" t="s">
        <v>108</v>
      </c>
    </row>
    <row r="95" spans="1:1" x14ac:dyDescent="0.2">
      <c r="A95" s="6" t="s">
        <v>109</v>
      </c>
    </row>
    <row r="96" spans="1:1" x14ac:dyDescent="0.2">
      <c r="A96" s="6" t="s">
        <v>110</v>
      </c>
    </row>
    <row r="97" spans="1:1" x14ac:dyDescent="0.2">
      <c r="A97" s="6" t="s">
        <v>111</v>
      </c>
    </row>
    <row r="98" spans="1:1" x14ac:dyDescent="0.2">
      <c r="A98" s="6" t="s">
        <v>112</v>
      </c>
    </row>
    <row r="99" spans="1:1" x14ac:dyDescent="0.2">
      <c r="A99" s="6" t="s">
        <v>113</v>
      </c>
    </row>
    <row r="100" spans="1:1" x14ac:dyDescent="0.2">
      <c r="A100" s="6" t="s">
        <v>114</v>
      </c>
    </row>
    <row r="101" spans="1:1" x14ac:dyDescent="0.2">
      <c r="A101" s="6" t="s">
        <v>115</v>
      </c>
    </row>
    <row r="102" spans="1:1" x14ac:dyDescent="0.2">
      <c r="A102" s="6" t="s">
        <v>116</v>
      </c>
    </row>
    <row r="103" spans="1:1" x14ac:dyDescent="0.2">
      <c r="A103" s="6" t="s">
        <v>117</v>
      </c>
    </row>
    <row r="104" spans="1:1" x14ac:dyDescent="0.2">
      <c r="A104" s="6" t="s">
        <v>118</v>
      </c>
    </row>
    <row r="105" spans="1:1" x14ac:dyDescent="0.2">
      <c r="A105" s="6" t="s">
        <v>119</v>
      </c>
    </row>
    <row r="106" spans="1:1" x14ac:dyDescent="0.2">
      <c r="A106" s="6" t="s">
        <v>120</v>
      </c>
    </row>
    <row r="107" spans="1:1" x14ac:dyDescent="0.2">
      <c r="A107" s="6" t="s">
        <v>121</v>
      </c>
    </row>
    <row r="108" spans="1:1" x14ac:dyDescent="0.2">
      <c r="A108" s="6" t="s">
        <v>122</v>
      </c>
    </row>
    <row r="109" spans="1:1" x14ac:dyDescent="0.2">
      <c r="A109" s="6" t="s">
        <v>123</v>
      </c>
    </row>
    <row r="110" spans="1:1" x14ac:dyDescent="0.2">
      <c r="A110" s="6" t="s">
        <v>124</v>
      </c>
    </row>
    <row r="112" spans="1:1" x14ac:dyDescent="0.2">
      <c r="A112" t="s">
        <v>67</v>
      </c>
    </row>
    <row r="113" spans="1:1" x14ac:dyDescent="0.2">
      <c r="A113" t="s">
        <v>66</v>
      </c>
    </row>
    <row r="114" spans="1:1" x14ac:dyDescent="0.2">
      <c r="A114" s="6" t="s">
        <v>125</v>
      </c>
    </row>
    <row r="115" spans="1:1" x14ac:dyDescent="0.2">
      <c r="A115" s="6" t="s">
        <v>126</v>
      </c>
    </row>
    <row r="116" spans="1:1" x14ac:dyDescent="0.2">
      <c r="A116" s="6" t="s">
        <v>127</v>
      </c>
    </row>
    <row r="117" spans="1:1" x14ac:dyDescent="0.2">
      <c r="A117" s="6" t="s">
        <v>128</v>
      </c>
    </row>
    <row r="118" spans="1:1" x14ac:dyDescent="0.2">
      <c r="A118" s="6" t="s">
        <v>129</v>
      </c>
    </row>
    <row r="119" spans="1:1" x14ac:dyDescent="0.2">
      <c r="A119" s="6" t="s">
        <v>130</v>
      </c>
    </row>
    <row r="120" spans="1:1" x14ac:dyDescent="0.2">
      <c r="A120" s="6" t="s">
        <v>131</v>
      </c>
    </row>
    <row r="122" spans="1:1" x14ac:dyDescent="0.2">
      <c r="A122">
        <f ca="1">YEAR(TODAY())</f>
        <v>2023</v>
      </c>
    </row>
    <row r="123" spans="1:1" x14ac:dyDescent="0.2">
      <c r="A123">
        <f ca="1">YEAR(TODAY())+1</f>
        <v>2024</v>
      </c>
    </row>
    <row r="124" spans="1:1" x14ac:dyDescent="0.2">
      <c r="A124">
        <f ca="1">YEAR(TODAY())+2</f>
        <v>2025</v>
      </c>
    </row>
    <row r="125" spans="1:1" x14ac:dyDescent="0.2">
      <c r="A125">
        <f ca="1">YEAR(TODAY())+3</f>
        <v>2026</v>
      </c>
    </row>
    <row r="126" spans="1:1" x14ac:dyDescent="0.2">
      <c r="A126">
        <f ca="1">YEAR(TODAY())+4</f>
        <v>2027</v>
      </c>
    </row>
    <row r="127" spans="1:1" x14ac:dyDescent="0.2">
      <c r="A127">
        <f ca="1">YEAR(TODAY())+5</f>
        <v>2028</v>
      </c>
    </row>
    <row r="128" spans="1:1" x14ac:dyDescent="0.2">
      <c r="A128">
        <f ca="1">YEAR(TODAY())+6</f>
        <v>2029</v>
      </c>
    </row>
    <row r="129" spans="1:1" x14ac:dyDescent="0.2">
      <c r="A129">
        <f ca="1">YEAR(TODAY())+7</f>
        <v>2030</v>
      </c>
    </row>
    <row r="130" spans="1:1" x14ac:dyDescent="0.2">
      <c r="A130">
        <f ca="1">YEAR(TODAY())+8</f>
        <v>2031</v>
      </c>
    </row>
    <row r="131" spans="1:1" x14ac:dyDescent="0.2">
      <c r="A131">
        <f ca="1">YEAR(TODAY())+9</f>
        <v>2032</v>
      </c>
    </row>
    <row r="132" spans="1:1" x14ac:dyDescent="0.2">
      <c r="A132">
        <f ca="1">YEAR(TODAY())+10</f>
        <v>2033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14</vt:i4>
      </vt:variant>
    </vt:vector>
  </HeadingPairs>
  <TitlesOfParts>
    <vt:vector size="19" baseType="lpstr">
      <vt:lpstr>Indicador</vt:lpstr>
      <vt:lpstr>Actividades</vt:lpstr>
      <vt:lpstr>Programación</vt:lpstr>
      <vt:lpstr>Anualización</vt:lpstr>
      <vt:lpstr>Datos</vt:lpstr>
      <vt:lpstr>Indicador!Área_de_impresión</vt:lpstr>
      <vt:lpstr>ListaCONSTANTE</vt:lpstr>
      <vt:lpstr>ListaCRECIENTE</vt:lpstr>
      <vt:lpstr>ListaDECRECIENTE</vt:lpstr>
      <vt:lpstr>ListaDEPENDENCIAS</vt:lpstr>
      <vt:lpstr>ListaDESEMPEÑO</vt:lpstr>
      <vt:lpstr>ListaDETALLES</vt:lpstr>
      <vt:lpstr>ListaMETODODERECOLECCIÓN</vt:lpstr>
      <vt:lpstr>ListaPERIODOS</vt:lpstr>
      <vt:lpstr>ListaPROCESOALQUEAPORTA</vt:lpstr>
      <vt:lpstr>ListaRESULTADO</vt:lpstr>
      <vt:lpstr>ListaSUMA</vt:lpstr>
      <vt:lpstr>ListaTIPO</vt:lpstr>
      <vt:lpstr>ListaYEARS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SCRD</dc:creator>
  <cp:lastModifiedBy>Alejandra</cp:lastModifiedBy>
  <cp:lastPrinted>2023-06-27T20:41:17Z</cp:lastPrinted>
  <dcterms:created xsi:type="dcterms:W3CDTF">2022-09-12T20:15:01Z</dcterms:created>
  <dcterms:modified xsi:type="dcterms:W3CDTF">2023-06-29T19:16:08Z</dcterms:modified>
</cp:coreProperties>
</file>