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wilbej\Desktop\PAAC 2023\"/>
    </mc:Choice>
  </mc:AlternateContent>
  <xr:revisionPtr revIDLastSave="0" documentId="13_ncr:1_{E546FFF9-52D2-474A-BFD4-3321EFBE3269}" xr6:coauthVersionLast="47" xr6:coauthVersionMax="47" xr10:uidLastSave="{00000000-0000-0000-0000-000000000000}"/>
  <bookViews>
    <workbookView xWindow="28680" yWindow="-120" windowWidth="29040" windowHeight="17640" activeTab="1" xr2:uid="{00000000-000D-0000-FFFF-FFFF00000000}"/>
  </bookViews>
  <sheets>
    <sheet name="EVALUACION OCI" sheetId="1" r:id="rId1"/>
    <sheet name="PAAC 2023" sheetId="2" r:id="rId2"/>
    <sheet name="Anexo Riesgos Corrupción 2023" sheetId="3" r:id="rId3"/>
    <sheet name="Anexo Componente Trámites" sheetId="4" r:id="rId4"/>
  </sheets>
  <calcPr calcId="191029"/>
</workbook>
</file>

<file path=xl/calcChain.xml><?xml version="1.0" encoding="utf-8"?>
<calcChain xmlns="http://schemas.openxmlformats.org/spreadsheetml/2006/main">
  <c r="U1" i="2" l="1"/>
  <c r="T1" i="2"/>
  <c r="E20" i="1"/>
  <c r="L60" i="2"/>
  <c r="K83" i="1"/>
  <c r="J83" i="1"/>
  <c r="G83" i="1"/>
  <c r="F83" i="1"/>
  <c r="N82" i="1"/>
  <c r="D82" i="1"/>
  <c r="M82" i="1" s="1"/>
  <c r="C82" i="1"/>
  <c r="L82" i="1" s="1"/>
  <c r="D81" i="1"/>
  <c r="M81" i="1" s="1"/>
  <c r="C81" i="1"/>
  <c r="L81" i="1" s="1"/>
  <c r="N80" i="1"/>
  <c r="D80" i="1"/>
  <c r="M80" i="1" s="1"/>
  <c r="C80" i="1"/>
  <c r="L80" i="1" s="1"/>
  <c r="N79" i="1"/>
  <c r="D79" i="1"/>
  <c r="M79" i="1" s="1"/>
  <c r="C79" i="1"/>
  <c r="K76" i="1"/>
  <c r="J76" i="1"/>
  <c r="I76" i="1"/>
  <c r="H76" i="1"/>
  <c r="G76" i="1"/>
  <c r="F76" i="1"/>
  <c r="D75" i="1"/>
  <c r="M75" i="1" s="1"/>
  <c r="C75" i="1"/>
  <c r="D74" i="1"/>
  <c r="C74" i="1"/>
  <c r="L74" i="1" s="1"/>
  <c r="D73" i="1"/>
  <c r="C73" i="1"/>
  <c r="L73" i="1" s="1"/>
  <c r="D72" i="1"/>
  <c r="M72" i="1" s="1"/>
  <c r="C72" i="1"/>
  <c r="L72" i="1" s="1"/>
  <c r="D71" i="1"/>
  <c r="M71" i="1" s="1"/>
  <c r="C71" i="1"/>
  <c r="L71" i="1" s="1"/>
  <c r="K68" i="1"/>
  <c r="J68" i="1"/>
  <c r="I68" i="1"/>
  <c r="H68" i="1"/>
  <c r="G68" i="1"/>
  <c r="F68" i="1"/>
  <c r="M67" i="1"/>
  <c r="D67" i="1"/>
  <c r="C67" i="1"/>
  <c r="L67" i="1" s="1"/>
  <c r="D66" i="1"/>
  <c r="C66" i="1"/>
  <c r="D65" i="1"/>
  <c r="M65" i="1" s="1"/>
  <c r="C65" i="1"/>
  <c r="L65" i="1" s="1"/>
  <c r="D64" i="1"/>
  <c r="M64" i="1" s="1"/>
  <c r="C64" i="1"/>
  <c r="L64" i="1" s="1"/>
  <c r="D63" i="1"/>
  <c r="M63" i="1" s="1"/>
  <c r="C63" i="1"/>
  <c r="L63" i="1" s="1"/>
  <c r="K60" i="1"/>
  <c r="J60" i="1"/>
  <c r="I60" i="1"/>
  <c r="H60" i="1"/>
  <c r="G60" i="1"/>
  <c r="F60" i="1"/>
  <c r="D59" i="1"/>
  <c r="M59" i="1" s="1"/>
  <c r="C59" i="1"/>
  <c r="L59" i="1" s="1"/>
  <c r="D58" i="1"/>
  <c r="M58" i="1" s="1"/>
  <c r="C58" i="1"/>
  <c r="D57" i="1"/>
  <c r="C57" i="1"/>
  <c r="L57" i="1" s="1"/>
  <c r="K54" i="1"/>
  <c r="D53" i="1"/>
  <c r="D54" i="1" s="1"/>
  <c r="D14" i="1" s="1"/>
  <c r="C53" i="1"/>
  <c r="C54" i="1" s="1"/>
  <c r="C14" i="1" s="1"/>
  <c r="L14" i="1" s="1"/>
  <c r="K50" i="1"/>
  <c r="J50" i="1"/>
  <c r="J54" i="1" s="1"/>
  <c r="I50" i="1"/>
  <c r="I54" i="1" s="1"/>
  <c r="H50" i="1"/>
  <c r="G50" i="1"/>
  <c r="F50" i="1"/>
  <c r="D49" i="1"/>
  <c r="M49" i="1" s="1"/>
  <c r="C49" i="1"/>
  <c r="L49" i="1" s="1"/>
  <c r="D48" i="1"/>
  <c r="E48" i="1" s="1"/>
  <c r="C48" i="1"/>
  <c r="L48" i="1" s="1"/>
  <c r="D47" i="1"/>
  <c r="C47" i="1"/>
  <c r="L47" i="1" s="1"/>
  <c r="D46" i="1"/>
  <c r="C46" i="1"/>
  <c r="L46" i="1" s="1"/>
  <c r="D45" i="1"/>
  <c r="M45" i="1" s="1"/>
  <c r="C45" i="1"/>
  <c r="J19" i="1"/>
  <c r="K19" i="1" s="1"/>
  <c r="I19" i="1"/>
  <c r="H19" i="1"/>
  <c r="G19" i="1"/>
  <c r="F19" i="1"/>
  <c r="E57" i="1" l="1"/>
  <c r="E73" i="1"/>
  <c r="E74" i="1"/>
  <c r="E46" i="1"/>
  <c r="E66" i="1"/>
  <c r="C60" i="1"/>
  <c r="C15" i="1" s="1"/>
  <c r="L15" i="1" s="1"/>
  <c r="M57" i="1"/>
  <c r="M60" i="1" s="1"/>
  <c r="N59" i="1"/>
  <c r="N81" i="1"/>
  <c r="C50" i="1"/>
  <c r="C13" i="1" s="1"/>
  <c r="L13" i="1" s="1"/>
  <c r="M48" i="1"/>
  <c r="N48" i="1" s="1"/>
  <c r="M73" i="1"/>
  <c r="N73" i="1" s="1"/>
  <c r="N65" i="1"/>
  <c r="M83" i="1"/>
  <c r="E53" i="1"/>
  <c r="E54" i="1" s="1"/>
  <c r="M46" i="1"/>
  <c r="N46" i="1" s="1"/>
  <c r="L53" i="1"/>
  <c r="L54" i="1" s="1"/>
  <c r="L58" i="1"/>
  <c r="N58" i="1" s="1"/>
  <c r="E65" i="1"/>
  <c r="D50" i="1"/>
  <c r="E47" i="1"/>
  <c r="E59" i="1"/>
  <c r="C83" i="1"/>
  <c r="C18" i="1" s="1"/>
  <c r="L18" i="1" s="1"/>
  <c r="E81" i="1"/>
  <c r="M53" i="1"/>
  <c r="E45" i="1"/>
  <c r="L45" i="1"/>
  <c r="L50" i="1" s="1"/>
  <c r="E63" i="1"/>
  <c r="L75" i="1"/>
  <c r="L79" i="1"/>
  <c r="C68" i="1"/>
  <c r="C16" i="1" s="1"/>
  <c r="L16" i="1" s="1"/>
  <c r="E71" i="1"/>
  <c r="M14" i="1"/>
  <c r="N14" i="1" s="1"/>
  <c r="E14" i="1"/>
  <c r="N64" i="1"/>
  <c r="N71" i="1"/>
  <c r="L83" i="1"/>
  <c r="N72" i="1"/>
  <c r="D13" i="1"/>
  <c r="N63" i="1"/>
  <c r="D83" i="1"/>
  <c r="D68" i="1"/>
  <c r="E58" i="1"/>
  <c r="E72" i="1"/>
  <c r="E64" i="1"/>
  <c r="D60" i="1"/>
  <c r="M47" i="1"/>
  <c r="N47" i="1" s="1"/>
  <c r="L66" i="1"/>
  <c r="L68" i="1" s="1"/>
  <c r="D76" i="1"/>
  <c r="M66" i="1"/>
  <c r="M74" i="1"/>
  <c r="N74" i="1" s="1"/>
  <c r="C76" i="1"/>
  <c r="C17" i="1" s="1"/>
  <c r="L17" i="1" s="1"/>
  <c r="N45" i="1" l="1"/>
  <c r="N57" i="1"/>
  <c r="L76" i="1"/>
  <c r="E50" i="1"/>
  <c r="L60" i="1"/>
  <c r="N60" i="1" s="1"/>
  <c r="M50" i="1"/>
  <c r="N50" i="1" s="1"/>
  <c r="N66" i="1"/>
  <c r="N83" i="1"/>
  <c r="M76" i="1"/>
  <c r="N53" i="1"/>
  <c r="M54" i="1"/>
  <c r="N54" i="1" s="1"/>
  <c r="E76" i="1"/>
  <c r="D17" i="1"/>
  <c r="E60" i="1"/>
  <c r="D15" i="1"/>
  <c r="M68" i="1"/>
  <c r="N68" i="1" s="1"/>
  <c r="M13" i="1"/>
  <c r="E13" i="1"/>
  <c r="L19" i="1"/>
  <c r="C19" i="1"/>
  <c r="E68" i="1"/>
  <c r="D16" i="1"/>
  <c r="D18" i="1"/>
  <c r="E83" i="1"/>
  <c r="D19" i="1" l="1"/>
  <c r="E19" i="1" s="1"/>
  <c r="N76" i="1"/>
  <c r="E15" i="1"/>
  <c r="M15" i="1"/>
  <c r="N15" i="1" s="1"/>
  <c r="E16" i="1"/>
  <c r="M16" i="1"/>
  <c r="N16" i="1" s="1"/>
  <c r="M18" i="1"/>
  <c r="N18" i="1" s="1"/>
  <c r="E18" i="1"/>
  <c r="E17" i="1"/>
  <c r="M17" i="1"/>
  <c r="N17" i="1" s="1"/>
  <c r="N13" i="1"/>
  <c r="M19" i="1" l="1"/>
  <c r="N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24" authorId="0" shapeId="0" xr:uid="{00000000-0006-0000-0100-000004000000}">
      <text>
        <r>
          <rPr>
            <sz val="11"/>
            <color theme="1"/>
            <rFont val="Calibri"/>
            <scheme val="minor"/>
          </rPr>
          <t>en este punto no tengo claro a que corresponde el segundo punto, es del informe por que en la acción no evidencie ese análisis.
	-Anonymous
Amplié la parte de seguimiento y le hice la aclaración de la observación No. 2.
Aunque esta no afecta la calificación final.
	-Control Interno SCRD</t>
        </r>
      </text>
    </comment>
    <comment ref="U25" authorId="0" shapeId="0" xr:uid="{00000000-0006-0000-0100-000003000000}">
      <text>
        <r>
          <rPr>
            <sz val="11"/>
            <color theme="1"/>
            <rFont val="Calibri"/>
            <scheme val="minor"/>
          </rPr>
          <t>Si hay una sobre ejecución por que el indicador queda en el 100%,  no afectaría el reporte?
	-Anonymous
Propongo dejar el 10, teniendo en cuenta que si coloco las 35, se sobre ejecuta todo el PAAC, pue son muchas actividades más. (25)
De igual forma haremos la observación en el informe sobre la planeación en la construcción y elaboración del Plan.
	-Control Interno SCRD</t>
        </r>
      </text>
    </comment>
    <comment ref="S30" authorId="0" shapeId="0" xr:uid="{00000000-0006-0000-0100-000002000000}">
      <text>
        <r>
          <rPr>
            <sz val="11"/>
            <color theme="1"/>
            <rFont val="Calibri"/>
            <scheme val="minor"/>
          </rPr>
          <t>Tener en cuenta que la acción propuesta hace referencia a UN documento y ya van tres, de mi parte no se podría inferir que es uno mensual, adicional este informe debe ser resultado o enmarcado en la audiencia de rendición de cuentas.
	-Anonymous
Se calificó de esa forma teniendo en cuenta que cada uno de los informes mensuales son los que van a formar parte del documento final que soportará la rendición de la cuenta. que sería el 100%.
Lo dejo como 0 programado (teniendo encuenta que es el documento soporte para la rendición de la cuenta ) y 0 realizado y solo como observación el grado de avance
	-Control Interno SCRD</t>
        </r>
      </text>
    </comment>
    <comment ref="U31" authorId="0" shapeId="0" xr:uid="{00000000-0006-0000-0100-000001000000}">
      <text>
        <r>
          <rPr>
            <sz val="11"/>
            <color theme="1"/>
            <rFont val="Calibri"/>
            <scheme val="minor"/>
          </rPr>
          <t>¿De acuerdo con la solicitud de Eliminación no sera mejor dejarlo en 0?
	-Anonymous
Si señor, de acuerdo, ya lo ajusté
	-Control Interno SCRD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R2" authorId="0" shapeId="0" xr:uid="{00000000-0006-0000-0200-000001000000}">
      <text>
        <r>
          <rPr>
            <sz val="11"/>
            <color theme="1"/>
            <rFont val="Calibri"/>
            <scheme val="minor"/>
          </rPr>
          <t>======
ID#AAAAvx5RpO4
Natalia Irina Vanegas Pinzón    (2023-05-03 20:55:54)
En los riesgos de corrupción no se acepta la opción de asumir.</t>
        </r>
      </text>
    </comment>
    <comment ref="S2" authorId="0" shapeId="0" xr:uid="{00000000-0006-0000-0200-000002000000}">
      <text>
        <r>
          <rPr>
            <sz val="11"/>
            <color theme="1"/>
            <rFont val="Calibri"/>
            <scheme val="minor"/>
          </rPr>
          <t>======
ID#AAAAvx5RpO8
Portatil    (2023-05-03 20:55:54)
Deben ir numeradas.
Es importante definir actividades para fortalecer los controles; así como, actividades o controles para cada una de las causas.</t>
        </r>
      </text>
    </comment>
    <comment ref="W2" authorId="0" shapeId="0" xr:uid="{00000000-0006-0000-0200-000003000000}">
      <text>
        <r>
          <rPr>
            <sz val="11"/>
            <color theme="1"/>
            <rFont val="Calibri"/>
            <scheme val="minor"/>
          </rPr>
          <t>======
ID#AAAAvx5RpO0
Portatil    (2023-05-03 20:55:54)
Durante vigencia.</t>
        </r>
      </text>
    </comment>
  </commentList>
</comments>
</file>

<file path=xl/sharedStrings.xml><?xml version="1.0" encoding="utf-8"?>
<sst xmlns="http://schemas.openxmlformats.org/spreadsheetml/2006/main" count="1525" uniqueCount="973">
  <si>
    <t>SEGUIMIENTO CONSOLIDADO PLAN ANTICORRUPCIÓN Y DE ATENCIÓN AL CIUDADANO 2023 CORTE 30-04-2023</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</si>
  <si>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y del seguimiento realizado por la segunda línea de defensa, el cual se detalla a continuación:</t>
  </si>
  <si>
    <t>Nivel de cumplimiento PAAC</t>
  </si>
  <si>
    <t>ZONA</t>
  </si>
  <si>
    <t>De 80 a 100%</t>
  </si>
  <si>
    <t>ALTA</t>
  </si>
  <si>
    <t>De 60 a 79%</t>
  </si>
  <si>
    <t>MEDIA</t>
  </si>
  <si>
    <t>0 a 59%</t>
  </si>
  <si>
    <t>BAJA</t>
  </si>
  <si>
    <t>1. NIVEL DE EJECUCIÓN CONSOLIDADO GENERAL PAAC VIGENCIA 2023</t>
  </si>
  <si>
    <r>
      <rPr>
        <b/>
        <sz val="12"/>
        <color theme="1"/>
        <rFont val="&quot;Arial Narrow&quot;, sans-serif"/>
      </rPr>
      <t xml:space="preserve">Corte 30-ABR-23
</t>
    </r>
    <r>
      <rPr>
        <b/>
        <sz val="10"/>
        <color theme="1"/>
        <rFont val="&quot;Arial Narrow&quot;, sans-serif"/>
      </rPr>
      <t>(Número de Actividades)</t>
    </r>
  </si>
  <si>
    <r>
      <rPr>
        <b/>
        <sz val="12"/>
        <color rgb="FF000000"/>
        <rFont val="&quot;Arial Narrow&quot;, sans-serif"/>
      </rPr>
      <t xml:space="preserve">Corte 31-AGO-23
</t>
    </r>
    <r>
      <rPr>
        <b/>
        <sz val="10"/>
        <color rgb="FF000000"/>
        <rFont val="&quot;Arial Narrow&quot;, sans-serif"/>
      </rPr>
      <t>(Número de Actividades)</t>
    </r>
  </si>
  <si>
    <r>
      <rPr>
        <b/>
        <sz val="12"/>
        <color rgb="FF000000"/>
        <rFont val="&quot;Arial Narrow&quot;, sans-serif"/>
      </rPr>
      <t xml:space="preserve">Corte 31-DIC-23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</si>
  <si>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</si>
  <si>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Plan Anticorrupción y Atención al Ciudadano</t>
  </si>
  <si>
    <t>Prog.</t>
  </si>
  <si>
    <t>Ejec.</t>
  </si>
  <si>
    <t>%</t>
  </si>
  <si>
    <t>1: Gestión del Riesgo de Corrupción- Mapa de Riesgos de Corrupción</t>
  </si>
  <si>
    <t>N.A.</t>
  </si>
  <si>
    <t>2: Estratégia de Racionalización de Trámites</t>
  </si>
  <si>
    <t>3: Rendición de cuentas</t>
  </si>
  <si>
    <t>4: Atención al ciudadano</t>
  </si>
  <si>
    <t>5: Transparencia y Acceso de la Información</t>
  </si>
  <si>
    <t xml:space="preserve">6: Iniciativas Adicionales </t>
  </si>
  <si>
    <t>Avance y/o cumplimiento general</t>
  </si>
  <si>
    <t xml:space="preserve">Nivel de cumplimiento Plan Anticorrupción y de Atención al Ciudadano.  </t>
  </si>
  <si>
    <t>2. NIVEL DE AVANCE POR COMPONENTE /SUBCOMPONENTE</t>
  </si>
  <si>
    <t>Ejecutado corte 30-ABR-23
(Número de Actividades)</t>
  </si>
  <si>
    <t>Ejecutado corte 31-AGO-23
(Número de Actividades)</t>
  </si>
  <si>
    <t>Ejecutado corte 31-DIC-23
(Número de Actividades)</t>
  </si>
  <si>
    <r>
      <rPr>
        <b/>
        <sz val="10"/>
        <color theme="0"/>
        <rFont val="&quot;Arial Narrow&quot;, sans-serif"/>
      </rPr>
      <t>ACUMULADO
(Número de Actividades)</t>
    </r>
  </si>
  <si>
    <t>Componente 1: Gestión del Riesgo de Corrupción- Mapa de Riesgos de Corrupción</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</si>
  <si>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</si>
  <si>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</si>
  <si>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</si>
  <si>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</si>
  <si>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</si>
  <si>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Nivel de Cumplimiento</t>
  </si>
  <si>
    <t>Componente 2: Estrategia de Racionalización de Trámites</t>
  </si>
  <si>
    <t>Declaratoria, revocatoria o cambio de categoría de un bien de interés cultural del ámbito Distrital Fase 2</t>
  </si>
  <si>
    <t>Componente 3: Rendición de cuentas</t>
  </si>
  <si>
    <t>Información de calidad y en lenguaje comprensible</t>
  </si>
  <si>
    <t>Diálogo de doble vía con la ciudadanía y sus organizaciones</t>
  </si>
  <si>
    <t>Responsabilidades</t>
  </si>
  <si>
    <t>Componente 4: Mecanismos para mejorar la Atención al ciudadano</t>
  </si>
  <si>
    <t>Estructura administrativa y Direccionamiento estratégico</t>
  </si>
  <si>
    <t>Fortalecimiento de los canales de atención</t>
  </si>
  <si>
    <t>Talento Humano</t>
  </si>
  <si>
    <t>Normativo y procedimental</t>
  </si>
  <si>
    <t>Relacionamiento con el ciudadano</t>
  </si>
  <si>
    <t>Componente 5: Mecanismos para la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</si>
  <si>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</si>
  <si>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</si>
  <si>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</si>
  <si>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</si>
  <si>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</si>
  <si>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 xml:space="preserve">Componente 6: Iniciativas Adicionales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</si>
  <si>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</si>
  <si>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</si>
  <si>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2023 de la SCRD y sus actualizaciones si así se requiere</t>
  </si>
  <si>
    <t xml:space="preserve">Elaborar y publicar en el portal web y Cultunet el seguimiento del Plan de Integridad 2023 de la SCRD </t>
  </si>
  <si>
    <t>Elaboró</t>
  </si>
  <si>
    <t>Revisó y Aprobó</t>
  </si>
  <si>
    <t>Wilma Rocio Bejarano Gaitán - Profesional Especializado - Control Interno</t>
  </si>
  <si>
    <t>Néstor Fernando Avella Avella, Jefe Oficina de Control Interno ( E )</t>
  </si>
  <si>
    <t>Jenny Alexandra Saldarriaga Otero - Profesional Especializado - Control Interno</t>
  </si>
  <si>
    <t>José Hernán Muriel Descanse - Profesional Especializado - Control Interno</t>
  </si>
  <si>
    <t>André Pabón Salamanca - Profesional - Contratista</t>
  </si>
  <si>
    <t>Diana del Pilar Romero Varila  - Profesional - Contratista</t>
  </si>
  <si>
    <t>Diego Alexander Urazán - Profesional - Contratista</t>
  </si>
  <si>
    <t>PLAN ANTICORRUPCIÓN Y ATENCIÓN AL CIUDADANO
PAAC 2023</t>
  </si>
  <si>
    <t>Anexo DES-PN-01</t>
  </si>
  <si>
    <t>Verión: 02</t>
  </si>
  <si>
    <t>Fecha: 02/05/2023</t>
  </si>
  <si>
    <r>
      <rPr>
        <b/>
        <sz val="16"/>
        <color theme="1"/>
        <rFont val="Arial Narrow"/>
        <family val="2"/>
      </rPr>
      <t>OBJETIVO:</t>
    </r>
    <r>
      <rPr>
        <sz val="16"/>
        <color theme="1"/>
        <rFont val="Arial Narrow"/>
        <family val="2"/>
      </rPr>
      <t xml:space="preserve">
Establecer y poner a disposición de los Grupos de Valor de la SDCRD el Plan Anticorrupción y de Atención al Ciudadano - PAAC de la Secretaría Distrital de Cultura, Recreación y Deporte para la vigencia  2023, de acuerdo con lo estipulado en la Ley 1474 de 2011, el Decreto 1081 de 2015, la Resolución 1519 de 2020, el Decreto Distrital 189 de 2020 y la Directiva 005 de 2020, a través del establecimiento de acciones encaminadas al tratamiento oportuno de los riesgos de corrupción, la rendición de cuentas en un diálogo, abierto y participativo, la racionalización y simplificación de trámites y servicios, la divulgación, disposición y consulta de información y, finalmente, el fortalecimiento de una cultura de integridad.</t>
    </r>
  </si>
  <si>
    <r>
      <rPr>
        <b/>
        <sz val="16"/>
        <color theme="1"/>
        <rFont val="Arial Narrow"/>
        <family val="2"/>
      </rPr>
      <t>FUENTES Y CRITERIOS:</t>
    </r>
    <r>
      <rPr>
        <sz val="16"/>
        <color theme="1"/>
        <rFont val="Arial Narrow"/>
        <family val="2"/>
      </rPr>
      <t xml:space="preserve">
* Resultados del seguimiento del Plan Anticorrupción y de Atención al Ciudadano 2022 por parte del área de Control Interno
* Resultado de los autodiagnósticos de las políticas del MIPG
 * Consultas internas con las áras funcionales de la entidad para la construcción del Plan Anticorrupción y de Atención al Ciudadano
* Consulta con los grupos de valor de la SCRD (Encuesta) 
</t>
    </r>
  </si>
  <si>
    <t>REPORTE, MONITOREO Y SEGUIMIENTO 
I CUATRIMESTRE 2023</t>
  </si>
  <si>
    <t>Reporte</t>
  </si>
  <si>
    <t>Monitoreo</t>
  </si>
  <si>
    <t>Evaluación Independiente</t>
  </si>
  <si>
    <t>Dependencia ejecutora
Primera línea de Defensa</t>
  </si>
  <si>
    <t>Oficina Asesora de Planeación
Segunda Línea de Defensa</t>
  </si>
  <si>
    <t>Oficina de Control Interno
Tercera Línea de Defensa</t>
  </si>
  <si>
    <t>COMPONENTE</t>
  </si>
  <si>
    <t>Subcomponente</t>
  </si>
  <si>
    <t>Actividades</t>
  </si>
  <si>
    <t>Meta</t>
  </si>
  <si>
    <t>Producto</t>
  </si>
  <si>
    <t>Soporte</t>
  </si>
  <si>
    <t>Dependencia Ejecutora</t>
  </si>
  <si>
    <t>Corresponsables</t>
  </si>
  <si>
    <t>Fecha Inicial</t>
  </si>
  <si>
    <t xml:space="preserve">Fecha 
Final </t>
  </si>
  <si>
    <t>% de avance cuatrimestral</t>
  </si>
  <si>
    <t>Avance cualitativo cuatrimestral</t>
  </si>
  <si>
    <t>Evidencia</t>
  </si>
  <si>
    <t>Se cumplió la actividad (Si / No)</t>
  </si>
  <si>
    <t>Se cumplió en la fecha programada (SI / No)</t>
  </si>
  <si>
    <t>Monitoreo Cualitativo</t>
  </si>
  <si>
    <t>Seguimiento</t>
  </si>
  <si>
    <t>Observaciones - recomendaciones</t>
  </si>
  <si>
    <t>No Actividades programadas</t>
  </si>
  <si>
    <t>No Actividades ejecutadas</t>
  </si>
  <si>
    <r>
      <rPr>
        <b/>
        <sz val="12"/>
        <color theme="1"/>
        <rFont val="Arial Narrow"/>
        <family val="2"/>
      </rPr>
      <t xml:space="preserve">PRIMER COMPONENTE: GESTIÓN DEL RIESGO DE CORRUPCIÓN - MAPA DE RIESGOS DE CORRUPCIÓN:
</t>
    </r>
    <r>
      <rPr>
        <sz val="12"/>
        <color theme="1"/>
        <rFont val="Arial Narrow"/>
        <family val="2"/>
      </rPr>
      <t xml:space="preserve">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r>
  </si>
  <si>
    <r>
      <rPr>
        <b/>
        <sz val="12"/>
        <color theme="1"/>
        <rFont val="Arial Narrow"/>
        <family val="2"/>
      </rPr>
      <t>Subcomponente 1</t>
    </r>
    <r>
      <rPr>
        <sz val="12"/>
        <color theme="1"/>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</si>
  <si>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1.1</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</si>
  <si>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</si>
  <si>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</si>
  <si>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</si>
  <si>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</si>
  <si>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</si>
  <si>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</si>
  <si>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 xml:space="preserve">En la sesión del Comité de Coordinación de Control Interno del 24 de enero de 2023, según Acta 01 de 2023, se llevo a cabo la aprobación de la política de administración de riesgos v2  ORFEO radicado 20231400047953, en su actualización se realizaron los siguientes ajustes:
1.Se incluye la operatividad de las líneas de defensa a partir de su rol.
2. Se ajusta la periodicidad de seguimiento a los controles.
3. Enfoque en las Líneas de Defensa que promueve el Departamento administrativo de la
Función Pública
4.Se establece que se deberá formular planes acción para los riesgos que tengan
valoración residual: Moderada, Alta y Extrema.
5. De acuerdo con el rediseño institucional se ajusta el nombre de la Oficina Asesora
Jurídica por Oficina Jurídica y Dirección de Gestión Corporativa por Dirección de Gestión
Corporativa y Relación con el Ciudadano.
6. Se ajusta formato de mapa de riesgos, dejando en uno solo los riesgos de Gestión y
Corrupción, quedando la opción de incluir los riesgos de seguridad de la información, si se
llegara a requerir.
</t>
  </si>
  <si>
    <r>
      <rPr>
        <u/>
        <sz val="12"/>
        <color rgb="FF0563C1"/>
        <rFont val="Arial Narrow"/>
        <family val="2"/>
      </rPr>
      <t xml:space="preserve">Política de Administración de Riesgos publicada en la Cultunet, vínculo: </t>
    </r>
    <r>
      <rPr>
        <u/>
        <sz val="12"/>
        <color rgb="FF1155CC"/>
        <rFont val="Arial Narrow"/>
        <family val="2"/>
      </rPr>
      <t xml:space="preserve">
https://intranet.culturarecreacionydeporte.gov.co/sites/default/files/archivos_paginas/pol_riesgos_v2_2023_1.pdf
</t>
    </r>
    <r>
      <rPr>
        <u/>
        <sz val="12"/>
        <color rgb="FF0563C1"/>
        <rFont val="Arial Narrow"/>
        <family val="2"/>
      </rPr>
      <t xml:space="preserve">RC_1_1.1_Acta del Comité Institcional de Coordinación de Control Interno, del 24/01/2023 con radicado de Orfeo No. No.20231400037963
RC_1_1.1_Anexo No. 3 del Acta: Politica de Administración del Riesgo V.2
</t>
    </r>
  </si>
  <si>
    <t>Si</t>
  </si>
  <si>
    <t>Se evidencia cumolimiento en relación con l,o programado para el I cuatrimestre</t>
  </si>
  <si>
    <t>1.2</t>
  </si>
  <si>
    <r>
      <rPr>
        <sz val="12"/>
        <color theme="1"/>
        <rFont val="Arial Narrow"/>
        <family val="2"/>
      </rPr>
      <t>Actualizar el mapa de riesgos de corrupción de acuerdo con las solicitudes realizadas por los procesos</t>
    </r>
    <r>
      <rPr>
        <sz val="12"/>
        <color rgb="FF7030A0"/>
        <rFont val="Arial Narrow"/>
        <family val="2"/>
      </rPr>
      <t xml:space="preserve"> </t>
    </r>
    <r>
      <rPr>
        <sz val="12"/>
        <color theme="1"/>
        <rFont val="Arial Narrow"/>
        <family val="2"/>
      </rPr>
      <t>durante el año</t>
    </r>
  </si>
  <si>
    <t>1 mapa de riesgos actualizado</t>
  </si>
  <si>
    <t>Mapa de riesgos de corrupción actualizado de acuerdo  con las solicitudes realizadas por los procesos</t>
  </si>
  <si>
    <t>Número de radicado en Orfeo  del Mapa de Riesgos</t>
  </si>
  <si>
    <t>Oficina Asesora de Planeación</t>
  </si>
  <si>
    <t>Procesos de la SCRD</t>
  </si>
  <si>
    <t xml:space="preserve">A la fecha no se ha recibido solicxitudes de actualización de mapas de riesgos.
</t>
  </si>
  <si>
    <t>N/A</t>
  </si>
  <si>
    <t>N/A para este reporte</t>
  </si>
  <si>
    <t>De conformidad con el reporte de la OAP para el primer cuatrimestre de la vigencia, no se recibieron solicitudes por parte de los procesos de actualizar su mapa de riegos, por lo tanto se realiza la actividad.</t>
  </si>
  <si>
    <t>Teniendo en cuenta que la actividad depende de las solicitudes que realicen los procesos, la acción se califica como cumplida para el I cuatrimestre.</t>
  </si>
  <si>
    <r>
      <rPr>
        <b/>
        <sz val="12"/>
        <color theme="1"/>
        <rFont val="Arial Narrow"/>
        <family val="2"/>
      </rPr>
      <t>Subcomponente 2</t>
    </r>
    <r>
      <rPr>
        <sz val="12"/>
        <color theme="1"/>
        <rFont val="Arial Narrow"/>
        <family val="2"/>
      </rPr>
      <t>: Construcción del mapa de riesgos de corrupción:Tiene como principal objetivo conocer las fuentes de los riesgos de corrupción, sus causas y sus consecuencias.</t>
    </r>
  </si>
  <si>
    <t>2.1</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</si>
  <si>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</si>
  <si>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</si>
  <si>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</si>
  <si>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</si>
  <si>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De acuerdo con la metodología del DAFP en el formato DES-MN-02-FR-01 v2 Mapa de riesgos de gestión y corrupción, se actualizó riesgos de gestión y de corrupción de los procesos.
</t>
  </si>
  <si>
    <t xml:space="preserve">Se publicó mapas de riesgos de los procesos en la Cultunet, vínculo:
https://intranet.culturarecreacionydeporte.gov.co/mipg/riesgos/riesgos-2023
</t>
  </si>
  <si>
    <t>Se evidencia publicacion de los mapas de riesgo para la vigencia 2023</t>
  </si>
  <si>
    <r>
      <rPr>
        <b/>
        <sz val="12"/>
        <color theme="1"/>
        <rFont val="Arial Narrow"/>
        <family val="2"/>
      </rPr>
      <t>Subcomponente 3:</t>
    </r>
    <r>
      <rPr>
        <sz val="12"/>
        <color theme="1"/>
        <rFont val="Arial Narrow"/>
        <family val="2"/>
      </rPr>
      <t xml:space="preserve"> Consulta y divulgación:. Deberá surtirse en todas las etapas de construcción del Mapa de Riesgos de Corrupción en el marco de un proceso participativo que involucre actores internos y externos de la entidad.</t>
    </r>
  </si>
  <si>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</si>
  <si>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</si>
  <si>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</si>
  <si>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</si>
  <si>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</si>
  <si>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</si>
  <si>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Mediante solicitud brief #COM007008, en la Cultunet se publica banner, noticia y remite correo masivo de la actualización de la política de administración de riesgos</t>
  </si>
  <si>
    <t>Se anexa pantallazo de la noticia a la carpeta correspondiente.</t>
  </si>
  <si>
    <t>Se evidencia la divulgación de la política de administración de riesgos actualizada a través del correo institucional, Cultunet y el numeral  2.1.5. Políticas, lineamientos y manuales del botón de transparencia.</t>
  </si>
  <si>
    <r>
      <rPr>
        <b/>
        <sz val="12"/>
        <color theme="1"/>
        <rFont val="Arial Narrow"/>
        <family val="2"/>
      </rPr>
      <t>Subcomponente 4:</t>
    </r>
    <r>
      <rPr>
        <sz val="12"/>
        <color theme="1"/>
        <rFont val="Arial Narrow"/>
        <family val="2"/>
      </rPr>
      <t xml:space="preserve"> Monitoreo y revisión: Los líderes de los procesos en conjunto con sus equipos deben monitorear y revisar periódicamente el documento del Mapa de Riesgos de Corrupción y si es del caso ajustarlo haciendo públicos los cambios.</t>
    </r>
  </si>
  <si>
    <t>4.1</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</si>
  <si>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</si>
  <si>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</si>
  <si>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</si>
  <si>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</si>
  <si>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</si>
  <si>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Esta actividad se realizará con el segundo reporte de seguimiento a los planes de acción de los riesgos de gestión y corrupción.</t>
  </si>
  <si>
    <t>Se evidencia reporte de seguimiento a gestión de riesgos publicado, el seguimiento a controle se presenta en II Cuatrimestre</t>
  </si>
  <si>
    <t>De conformidad con el reporte de la OAP esta actividad de realizará durante el segundo Cuatrimestre por lo tanto, no aplica revisión para este seguimiento</t>
  </si>
  <si>
    <t>Esta actividad se realizará durante el segundo cuatrimestre.</t>
  </si>
  <si>
    <t>4.2</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</si>
  <si>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</si>
  <si>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</si>
  <si>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</si>
  <si>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</si>
  <si>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Áreas de la SCRD</t>
  </si>
  <si>
    <r>
      <rPr>
        <sz val="12"/>
        <color rgb="FF000000"/>
        <rFont val="Arial Narrow"/>
        <family val="2"/>
      </rPr>
      <t xml:space="preserve">Se realizó  el primer  Informe de monitoreo a los planes de acción de los riesgos de Gestión y Corrupción a marzo 31 del 2023. El monitoreo que realiza la OAP consiste en revisar el cumplimiento de las actividades programadas en los planes de acción en el corte respectivo, verificación el indicador clave para los riesgos de gestión y revisar lo registrado por los procesos frente a la materialización de los riesgos, si algún riesgo se ha materializado debe tener Acción correctiva o inmediatamente formularla.
La OAP mediante correo institucional de fecha 30 de marzo de 2023, solicitó reporte de primer seguimiento de los Planes de Acción: Mapas de Riesgos de la SCRD - Corte: enero a marzo, para lo
cual se habilitó carpeta drive hasta el 18 de abril, vínculo: </t>
    </r>
    <r>
      <rPr>
        <u/>
        <sz val="12"/>
        <color rgb="FF000000"/>
        <rFont val="Arial Narrow"/>
        <family val="2"/>
      </rPr>
      <t>https://drive.google.com/drive/u/2/folders/1HLws766sR-aF782Z4n_btcRpEKmZ8Pic.</t>
    </r>
    <r>
      <rPr>
        <sz val="12"/>
        <color rgb="FF000000"/>
        <rFont val="Arial Narrow"/>
        <family val="2"/>
      </rPr>
      <t xml:space="preserve">
</t>
    </r>
  </si>
  <si>
    <r>
      <rPr>
        <sz val="12"/>
        <rFont val="Arial Narrow"/>
        <family val="2"/>
      </rPr>
      <t xml:space="preserve">Se publica el primer Informe de monitoreo a los planes de acción de los riesgos de Gestión y Corrupción a marzo 31 del 2023 en la Cultunet, vínculo: </t>
    </r>
    <r>
      <rPr>
        <u/>
        <sz val="12"/>
        <color rgb="FF1155CC"/>
        <rFont val="Arial Narrow"/>
        <family val="2"/>
      </rPr>
      <t>https://intranet.culturarecreacionydeporte.gov.co/mipg/riesgos/riesgos-2023</t>
    </r>
  </si>
  <si>
    <t>Se evidencia la elaboración y divulgación de Informe de monitoreo a los riesgos de Gestión y Corrupción del primer trimestre de la vigencia 2023.</t>
  </si>
  <si>
    <r>
      <rPr>
        <b/>
        <sz val="12"/>
        <color theme="1"/>
        <rFont val="Arial Narrow"/>
        <family val="2"/>
      </rPr>
      <t>Subcomponente 5</t>
    </r>
    <r>
      <rPr>
        <sz val="12"/>
        <color theme="1"/>
        <rFont val="Arial Narrow"/>
        <family val="2"/>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</si>
  <si>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</si>
  <si>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</si>
  <si>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</si>
  <si>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</si>
  <si>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</si>
  <si>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No se tiene previsto reporte para este cutrimestre</t>
  </si>
  <si>
    <t>De conformidad con el presente seguimiento al PAAC se realizará un reporte al seguimiento realizado por la OCI al plan de tratamiento de riesgos.</t>
  </si>
  <si>
    <t>Se remitirá la matriz del PAAC con el anexo de riesgos de corrupción, realizando el reporte del estado del plan de tratamiento de los riesgos para el primer cuatrimestre de 2023.
Esta actividad no está programada para el cumplimiento en el período evaluado</t>
  </si>
  <si>
    <r>
      <rPr>
        <b/>
        <sz val="14"/>
        <color theme="1"/>
        <rFont val="Arial Narrow"/>
        <family val="2"/>
      </rPr>
      <t>SEGUNDO COMPONENTE</t>
    </r>
    <r>
      <rPr>
        <sz val="12"/>
        <color theme="1"/>
        <rFont val="Arial Narrow"/>
        <family val="2"/>
      </rPr>
      <t xml:space="preserve">:
 RACIONALIZACIÓN DE TRÁMITES
</t>
    </r>
  </si>
  <si>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</si>
  <si>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</si>
  <si>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</si>
  <si>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</si>
  <si>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Subdirección de Infraestructura y Patrimonio Cultural</t>
  </si>
  <si>
    <t>Oficina de Tecnologías de la Información</t>
  </si>
  <si>
    <t>SIPC: Respecto al trámite “declaratoria, revocatoria o cambio de nivel de intervención de un bien de interés cultural del ámbito distrital, para el desarrollo de la fase 2, se cuenta con el levantamiento de los requerimientos y la historia de usuario (desde15 a 22), para revisarla con el equipo de la Oficina de Tecnologías de la Información y hacer los ajustes que se consideren pertinentes y realizar las pruebas correspondientes.</t>
  </si>
  <si>
    <t>TRAM_2_1.1_TRÁMITE “DECLARATORIA, REVOCATORIA BIC</t>
  </si>
  <si>
    <r>
      <rPr>
        <b/>
        <sz val="14"/>
        <color theme="1"/>
        <rFont val="Arial Narrow"/>
        <family val="2"/>
      </rPr>
      <t xml:space="preserve">TERCER COMPONENTE: RENDICIÓN DE CUENTAS
</t>
    </r>
    <r>
      <rPr>
        <sz val="12"/>
        <color theme="1"/>
        <rFont val="Arial Narrow"/>
        <family val="2"/>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</si>
  <si>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r>
      <rPr>
        <b/>
        <sz val="12"/>
        <color theme="1"/>
        <rFont val="Arial Narrow"/>
        <family val="2"/>
      </rPr>
      <t>Subcomponente 1</t>
    </r>
    <r>
      <rPr>
        <sz val="12"/>
        <color theme="1"/>
        <rFont val="Arial Narrow"/>
        <family val="2"/>
      </rPr>
      <t>:  Información de calidad y en lenguaje claro</t>
    </r>
  </si>
  <si>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</si>
  <si>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</si>
  <si>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</si>
  <si>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</si>
  <si>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</si>
  <si>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 xml:space="preserve">La estrategia de rendicion de cuentas se encuentra en proceso de estructuración, se iniciaron las mesas de trabajo para establecer los dialogos ciudadanos, insumo vital para establecer la metodologia de rendicion de cuentas para la vigencia 2023 </t>
  </si>
  <si>
    <t>RDC_1_1,1  Soporte dialogos ciudadanos</t>
  </si>
  <si>
    <t>De acuerdo a lo reportado por la dependencia, esta actividad no se encuentra programada para su desarrollo en el período evaluado.
 La dependencia reporte un avance del 20% en la actividad programada</t>
  </si>
  <si>
    <t>Sin embargo, dentro de la programación del PAAC, no es posible identificar una fecha de realización de la misma, toda vez que comienza el 1/01/2023 y termina el 31/12/2023
 Se recomienda que al momento de elaborar el PAAC, establecer fechas de cumplimiento de las actividades a fin de evitar el riesgo de incumplimiento al cierre de la vigencia.</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</si>
  <si>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</si>
  <si>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</si>
  <si>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</si>
  <si>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</si>
  <si>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De acuerdo a lo reportado por la dependencia, esta actividad no se encuentra programada para su desarrollo en el período evaluado.</t>
  </si>
  <si>
    <t>Sin embargo, dentro de la programación del PAAC, no es posible identificar la fecha programada para la realización de la misma, toda vez que comienza el 1/01/2023 y termina el 31/12/2023.
 Se recomienda que al momento de elaborar el PAAC, establecer fechas de cumplimiento de las actividades a fin de evitar el riesgo de incumplimiento al cierre de la vigencia.</t>
  </si>
  <si>
    <t>1.3</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</si>
  <si>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</si>
  <si>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</si>
  <si>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</si>
  <si>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</si>
  <si>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Se elaboró y publicó el informe de logros y resultados de la Estrategia de Rendiciónb de Cuentas de la Secretarís de Cultura, Recreación y Deporte 2022, Informes que fueron requeridos y presentados a la Veeduría Distrital, a la Secretarís General como insumo para la Audiencia Pública de Rendición de Cuentas de la Alcaldesa Mayor correspondiente a la vigencia 2022.</t>
  </si>
  <si>
    <t xml:space="preserve">El informe se encuentra publicado en la pagiva web de la entidad, en el siguiente link:  https://culturarecreacionydeporte.gov.co/es/transparencia-acceso-informacion-publica/planeacion-presupuesto-informes/informe-de-rendicion-de-cuentas-a-la-ciudadania
Evaluación estrategia de rendición de cuentas Scrd: 2022https://culturarecreacionydeporte.gov.co/sites/default/files/2023-03/evaluacion_estrategia_de_rendicion_de_cuentas_scrd_2022.docx
Diciembre 31 de 2022_Programación y Ejecución de Evenos de Inf y Dialogo_2022_V1: https://culturarecreacionydeporte.gov.co/sites/default/files/2023-03/diciembre_31_de_2022_programacion_y_ejecucion_de_evenos_de_inf_y_dialogo_2022_v1_6.xlsx
Inventario Compromisos SCRD 2022 COLIBRI V2: https://culturarecreacionydeporte.gov.co/sites/default/files/2023-03/inventario_compromisos_scrd_2022_colibri_v2.xlsx
</t>
  </si>
  <si>
    <t>Se evidencia en la página web de la Secretaría Distrital de Cultura, Recreación y Deporte, en el link de transparencia y acceso a información pública, numeral 4.7.3. el Informe de rendición de cuentas a la ciudadanía. 
 Documento con fecha de 12 de diciembre de 2022, que se encuentra en el siguiente enlace: https://culturarecreacionydeporte.gov.co/es/transparencia-acceso-informacion-publica/planeacion-presupuesto-informes/informe-de-rendicion-de-cuentas-a-la-ciudadania</t>
  </si>
  <si>
    <t>No hay observaciones</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</si>
  <si>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</si>
  <si>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</si>
  <si>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</si>
  <si>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</si>
  <si>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Dirección de Asuntos Locales y Participación</t>
  </si>
  <si>
    <t xml:space="preserve">Fueron activados todos los espacios de participación en los cuales se adelanta la secretaría tecnica dentro del Sistema Distrital de Arte, Cultura y Patrimonio y por tanto en cada uno de ellos existe por lo menos un acta de sesión y publicadas en el micrositio se encuentran aquellas que ya surtieron el tramite de aprobaciones. </t>
  </si>
  <si>
    <t>RDC_1_1.4_ Expedientes de las actas de las instancias de participación del SDACP con su respectivo link en el micrositio</t>
  </si>
  <si>
    <t>Se evidencia el reporte de  eventos de participación y actas publicadas en micrositio del link de transparencia</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</si>
  <si>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</si>
  <si>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</si>
  <si>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</si>
  <si>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</si>
  <si>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La publicación se tiene proyectada para junio a cierre del primer semetres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</si>
  <si>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</si>
  <si>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</si>
  <si>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</si>
  <si>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</si>
  <si>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</si>
  <si>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Se han elaborado y publicado 4 boletines de ejecución presupuestal  de gastos de la entidad (Diciembre 2022, enero, febrero y marzo de 2023)</t>
  </si>
  <si>
    <r>
      <rPr>
        <sz val="12"/>
        <rFont val="Arial Narrow"/>
        <family val="2"/>
      </rPr>
      <t xml:space="preserve">Se encuentran publicados en el siguiente link: </t>
    </r>
    <r>
      <rPr>
        <u/>
        <sz val="12"/>
        <color rgb="FF1155CC"/>
        <rFont val="Arial Narrow"/>
        <family val="2"/>
      </rPr>
      <t>https://culturarecreacionydeporte.gov.co/es/transparencia-acceso-informacion-publica/planeacion-presupuesto-informes/ejecucion-presupuestal-de-inversion</t>
    </r>
  </si>
  <si>
    <t>Se evidencia que los documentos se encuentran publicados en el siguiente link: https://culturarecreacionydeporte.gov.co/es/transparencia-acceso-informacion-publica/planeacion-presupuesto-informes/ejecucion-presupuestal-de-inversion.
 Se evidencia cumplimiento de las actividades programadas, en el período evaluado.</t>
  </si>
  <si>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</si>
  <si>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</si>
  <si>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</si>
  <si>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</si>
  <si>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</si>
  <si>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 xml:space="preserve">Se elaboró y publicó el informe de gestión de la SCRD vigencia 2022 con los principales avances de la vigencia por cada una de las metas de los proyectos de inversión. </t>
  </si>
  <si>
    <r>
      <rPr>
        <sz val="12"/>
        <rFont val="Arial Narrow"/>
        <family val="2"/>
      </rPr>
      <t xml:space="preserve">Se encuntra publicado en la pagina web en el siguiente linlk: </t>
    </r>
    <r>
      <rPr>
        <u/>
        <sz val="12"/>
        <color rgb="FF1155CC"/>
        <rFont val="Arial Narrow"/>
        <family val="2"/>
      </rPr>
      <t>https://culturarecreacionydeporte.gov.co/es/transparencia-acceso-informacion-publica/planeacion-presupuesto-informes/informes-de-gestion</t>
    </r>
  </si>
  <si>
    <t>Se evidencia que el documento INFORME DE GESTIÓN CUALITATIVO TRIMESTRAL 
 VIGENCIA 2022, con fecha de realización Enero 2023 se encuentra publicado en el siguiente link.
 https://culturarecreacionydeporte.gov.co/es/transparencia-acceso-informacion-publica/planeacion-presupuesto-informes/informes-de-gestion
 Se evidencia cumplimiento de la actividad programada, en el período evaluado.</t>
  </si>
  <si>
    <r>
      <rPr>
        <b/>
        <sz val="12"/>
        <color theme="1"/>
        <rFont val="Arial Narrow"/>
        <family val="2"/>
      </rPr>
      <t>Subcomponente 2:</t>
    </r>
    <r>
      <rPr>
        <sz val="12"/>
        <color theme="1"/>
        <rFont val="Arial Narrow"/>
        <family val="2"/>
      </rPr>
      <t xml:space="preserve"> Diálogo de doble vía con la ciudadanía y sus organizaciones</t>
    </r>
  </si>
  <si>
    <t>2.0</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</si>
  <si>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</si>
  <si>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</si>
  <si>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</si>
  <si>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</si>
  <si>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 xml:space="preserve">Se consolidó y publicó el informe cualitativo trimestral con corte al 31 de diciembre del 2022, el cual contiene los principales avances y logros  por cada una de las metas de los proyectos de inversoión y metas Plan de Desarrollo. </t>
  </si>
  <si>
    <r>
      <rPr>
        <sz val="12"/>
        <rFont val="Arial Narrow"/>
        <family val="2"/>
      </rPr>
      <t xml:space="preserve">El informe se encuentra publicado en la página web de la entidad en el siguiente link: </t>
    </r>
    <r>
      <rPr>
        <sz val="12"/>
        <color rgb="FF0000FF"/>
        <rFont val="Arial Narrow"/>
        <family val="2"/>
      </rPr>
      <t xml:space="preserve"> </t>
    </r>
    <r>
      <rPr>
        <u/>
        <sz val="12"/>
        <color rgb="FF1155CC"/>
        <rFont val="Arial Narrow"/>
        <family val="2"/>
      </rPr>
      <t>https://culturarecreacionydeporte.gov.co/es/transparencia-acceso-informacion-publica/planeacion-presupuesto-informes/seguimiento-a-los-proyectos-de-inversion</t>
    </r>
  </si>
  <si>
    <r>
      <rPr>
        <sz val="12"/>
        <color rgb="FF000000"/>
        <rFont val="&quot;Arial Narrow&quot;"/>
      </rPr>
      <t xml:space="preserve">1, Se evidencia que el documento INFORME DE GESTIÓN CUALITATIVO TRIMESTRAL 
 VIGENCIA 2022, con fecha de realización Enero 2023 se encuentra publicado en el siguiente link.
 https://culturarecreacionydeporte.gov.co/es/transparencia-acceso-informacion-publica/planeacion-presupuesto-informes/informes-de-gestion
2, Revisando  el documento Plan Anticorrupción y de Atención  al Ciudadano, publicado por la Secretaría Distrital de Cultura, Recreación y Deporte para la vigencia 2023, el cual se encuentra publicado en la página web, enlace: </t>
    </r>
    <r>
      <rPr>
        <u/>
        <sz val="12"/>
        <color rgb="FF1155CC"/>
        <rFont val="&quot;Arial Narrow&quot;"/>
      </rPr>
      <t>https://ant.culturarecreacionydeporte.gov.co/es/transparencia-y-acceso-a-la-informacion-publica/4-3-4-plan-anticorrupcion-y-de-atencion-al-ciudadano</t>
    </r>
    <r>
      <rPr>
        <sz val="12"/>
        <color rgb="FF000000"/>
        <rFont val="&quot;Arial Narrow&quot;"/>
      </rPr>
      <t xml:space="preserve">,  se establece que el concepto del Sub componente de Dialogo se refiere a "aquellas prácticas en que las entidades públicas, después de entregar información, dan explicaciones y justificaciones o responden a las inquietudes de los ciudadanos frente a sus acciones y decisiones en espacios (bien sea presenciales-generales, segmentados o focalizados, virtuales por medio de nuevas tecnologías) donde se mantiene un contacto directo con la ciudadanía y grupos de interés. Existe la posibilidad de interacción, pregunta-respuesta y aclaraciones sobre las expectativas mutuas de la relación.
El Subcomponente Diálogo en la Secretaría Distrital de Cultura, Recreación y Deporte, promueve acciones de fortalecimiento e implementación de espacios de diálogo y participación y del Sistema de Participación de Cultura"
</t>
    </r>
  </si>
  <si>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</si>
  <si>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</si>
  <si>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</si>
  <si>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</si>
  <si>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</si>
  <si>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DF: 100%</t>
  </si>
  <si>
    <r>
      <rPr>
        <sz val="12"/>
        <color theme="1"/>
        <rFont val="Arial Narrow"/>
        <family val="2"/>
      </rPr>
      <t xml:space="preserve">De acuedo con la oferta de convocatorias de Ia primera Fase del Programa Distrital de Estímulos, se reportan en I Cuatrimestre 35 espacios de participación y de socialización en los cuales se informó a la ciudadanía acerca del portafolio de convocatorias ofertadas y se resolvieron sus dudas y cuestionamientos.
</t>
    </r>
    <r>
      <rPr>
        <b/>
        <sz val="12"/>
        <color theme="1"/>
        <rFont val="Arial Narrow"/>
        <family val="2"/>
      </rPr>
      <t xml:space="preserve">Dirección de Redes y Acción Colectiva
</t>
    </r>
    <r>
      <rPr>
        <sz val="10"/>
        <color theme="1"/>
        <rFont val="Arial Narrow"/>
        <family val="2"/>
      </rPr>
      <t xml:space="preserve">1. Espacio de diálogo ciudadano  virtual "Venga le cuento" ¿Cómo la experiencia y la creatividad de las mujeres aporta a la identidad gastronómica y cultural de Bogotá?. 
Objetivo: propiciar un espacio de diálogo y reflexión en torno a los aportes de las mujeres creadoras y emprendedoras a la identidad gastronómica y cultural de la ciudad en el marco de BogotáSabeACentro.
Invitadas: Luz Dary Cogollo  “Mamá Luz”
Jefe de cocina, cocinera y conocedora de la gastronomía tradicional colombiana.
Angie Lorena Hernandez Bolaños
Docente y Emprendedora de Yosoypastel
Mónica Pulido - Asesora Dirección de Patrimonio Ministerio de Cultura 
2. Espacio de diálogo ciudadano virtual  Primero desde casa: ¿Por qué las servidoras y los servidores públicos son primeros cooperadores de cultura ciudadana?
Objetivo: Propiciar un espacio de conversación donde se reconozca el rol de los servidores públicos como primeros cooperadores de cultura ciudadana en el marco de la experiencia de la estrategia Aves Cuidadoras.
Invitados: Martha Liliana Perdomo, Directora Jardín Botánico de Bogotá
María Teresa Apolinar - Fondo de Prestaciones Económicas - FONCEP
Carlos Alberto Crespo - Instituto Distrital de Bienestar y Protección Animal - IDPYBA
3. Espacio de diálogo ciudadano presencial Venga le escucho: talleres de saberes y sabores
Objetivo: realizar el  Taller y espacio de conversación  sobre el  papel de las mujeres en la salvaguardia de los sabores en el marco de Bogotá Sabe A Centro y en alianza con el Ministerio de Cultura en la jornada mañana. 
</t>
    </r>
  </si>
  <si>
    <r>
      <rPr>
        <sz val="12"/>
        <rFont val="Arial Narrow"/>
        <family val="2"/>
      </rPr>
      <t xml:space="preserve">RDC_2_2.1_Espacios de socialización de convocatorias
Dirección de Redes y Acción Colectiva
1. Soporte de evidencia: 20239200138543
2. Soporte de evidencia: 20239200171943
3. Soportes: </t>
    </r>
    <r>
      <rPr>
        <u/>
        <sz val="12"/>
        <color rgb="FF1155CC"/>
        <rFont val="Arial Narrow"/>
        <family val="2"/>
      </rPr>
      <t>https://drive.google.com/drive/folders/1znbCb6nDSCaehzLAg7cXhJuRWS7afVTt?usp=share_link</t>
    </r>
  </si>
  <si>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</si>
  <si>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</si>
  <si>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</si>
  <si>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</si>
  <si>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</si>
  <si>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En el marco del proceso de elecciones 2023, en las instancias del Sistema se ha dialogado sobre los procedimientos, se han concertado planes de acción para inscripcion de candidatos y electores y se ha hecho seguimiento a las cifras de inscritos.</t>
  </si>
  <si>
    <t>RDC_2_2.2_Expedientes de espacios de participación del SDACP</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</si>
  <si>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</si>
  <si>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</si>
  <si>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</si>
  <si>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</si>
  <si>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Se llevó a cabo el 26 de enero del 2023 en la Cinemateca Distrital la Auducnecia Pública de Rendición de Cuentas Sectorial correspondiente a la vigencia 2022.</t>
  </si>
  <si>
    <r>
      <rPr>
        <sz val="12"/>
        <rFont val="Arial Narrow"/>
        <family val="2"/>
      </rPr>
      <t xml:space="preserve">Se anexa en drive invitación: </t>
    </r>
    <r>
      <rPr>
        <u/>
        <sz val="12"/>
        <color rgb="FF1155CC"/>
        <rFont val="Arial Narrow"/>
        <family val="2"/>
      </rPr>
      <t>https://drive.google.com/drive/folders/1MT7UUXK8t3P_tU1yIzGCC9HADJA0d-Dh</t>
    </r>
  </si>
  <si>
    <r>
      <rPr>
        <b/>
        <sz val="12"/>
        <color theme="1"/>
        <rFont val="Arial Narrow"/>
        <family val="2"/>
      </rPr>
      <t>Subcomponente 3:</t>
    </r>
    <r>
      <rPr>
        <sz val="12"/>
        <color theme="1"/>
        <rFont val="Arial Narrow"/>
        <family val="2"/>
      </rPr>
      <t xml:space="preserve"> Responsabilidades</t>
    </r>
  </si>
  <si>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</si>
  <si>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</si>
  <si>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</si>
  <si>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</si>
  <si>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Se registro compromisos adquiridos en los diálogos ciudadanos de los grupos de valor en el aplicativo COLIBRI de la Veeduría Distrital en el marco de la Estrategia de Rendición de cuentas 2022</t>
  </si>
  <si>
    <r>
      <rPr>
        <sz val="12"/>
        <rFont val="Arial Narrow"/>
        <family val="2"/>
      </rPr>
      <t xml:space="preserve">Se puede verificar en el siguiente link: </t>
    </r>
    <r>
      <rPr>
        <u/>
        <sz val="12"/>
        <color rgb="FF1155CC"/>
        <rFont val="Arial Narrow"/>
        <family val="2"/>
      </rPr>
      <t>https://culturarecreacionydeporte.gov.co/sites/default/files/2023-03/inventario_compromisos_scrd_2022_colibri_v2.xlsx</t>
    </r>
  </si>
  <si>
    <t>No</t>
  </si>
  <si>
    <t>Se evidencia 5 compromisos para la vigencia 2023, de los cuales 3 se encuentran en construcción y dos cerrados.
Se evidencia cumplimiento de la acción</t>
  </si>
  <si>
    <t>3.2</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</si>
  <si>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</si>
  <si>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</si>
  <si>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</si>
  <si>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Dirección de Gestión Corporativa - Relación con la ciudadanía</t>
  </si>
  <si>
    <t xml:space="preserve">Diariamente, el equipo de Relacionamiento con la Ciudadanía registra en un instrumento las peticiones, quejas, reclamos o denuncias recibidas para gestión de la Entidad y seguimiento por la dependencia. Esta información permite identificar los temas frecuentes que gestiona la SCRD y que servirán de insumo para ser incluidos dentro de la rendición de cuentas, así como también, se cuenta con los informes de gestión de PQRSD que se realizan y se publican de manera mensual; a la fecha se han realizado cuatro informes correspondientes a enero, febrero, marzo y abril de 2023, con los radicados Orfeo: 20237000065013, 20237000126493, 20237000157553 y 20237000184233. </t>
  </si>
  <si>
    <t>RDC_3_3.2 PQRSD recurrentes
RDC_3_3.2 Remision informe enero 2023
RDC_3_3.2 Remision informe febrero 2023
RDC_3_3.2 Remision informe marzo 2023
RDC_3_3.2 Remision informe abril 2023</t>
  </si>
  <si>
    <t>Se evidencia cumplimiento en relación con lo programado para el I cuatrimestre</t>
  </si>
  <si>
    <t>No se evidencia la programación de fechas para la realización de actividad, toda vez que la fecha de inicio es 1 de enero y fecha de terminación es 30 de noviembre de 2023,
 Por lo tanto se toma como programados 11 informes al año para la realización del informe de rendición de cuentas y se registra avance del 36%.</t>
  </si>
  <si>
    <t>3.3</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</si>
  <si>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</si>
  <si>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</si>
  <si>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</si>
  <si>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</si>
  <si>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A corte del 30 de abril de 2023, la Entidad recibió tres (3) informes sobre la calidad de las respuestas emitidas a través del Sistema de Gestión de Peticiones Ciudadanas "Bogotá Te Escucha" correspondientes a los meses de enero, febrero y marzo de 2023 con los radicados Orfeo: 20237100032512, 20237100049682 y 20237100065962. Durante el primer trimestre el porcentaje de cumplimiento en los criterios de: calidad, calidez, oportunidad y manejo del sistema es del 97%. Lo anterior, será parte del insumo para presentar el documento definitivo a cierre de la vigencia.</t>
  </si>
  <si>
    <t xml:space="preserve">RDC_3_3.3_Informe calidad enero 2023 
RDC_3_3.3_Informe calidad febrero 2023
RDC_3_3.3_Informe calidad marzo 2023
</t>
  </si>
  <si>
    <t>No se evidencia la programación de fechas para la realización de actividad, toda vez que la fecha de inicio es 1 de enero y fecha de terminación es 31 de diciembre de 2023,
 Por lo tanto se toma como programados 11 informes al año para la realización del informe de rendición de cuentas y se registra avance del 27%.</t>
  </si>
  <si>
    <r>
      <rPr>
        <b/>
        <sz val="14"/>
        <color theme="1"/>
        <rFont val="Arial Narrow"/>
        <family val="2"/>
      </rPr>
      <t>CUARTO COMPONENTE: MECANISMOS PARA MEJORAR LA ATENCIÓN AL CIUDADANO</t>
    </r>
    <r>
      <rPr>
        <sz val="12"/>
        <color theme="1"/>
        <rFont val="Arial Narrow"/>
        <family val="2"/>
      </rPr>
      <t xml:space="preserve">
Este componente busca mejorar la calidad y el acceso a los trámites y servicios de las entidades públicas, mejorando la satisfacción de los ciudadanos y facilitando el ejercicio de sus derechos.</t>
    </r>
  </si>
  <si>
    <r>
      <rPr>
        <b/>
        <sz val="12"/>
        <color theme="1"/>
        <rFont val="Arial Narrow"/>
        <family val="2"/>
      </rPr>
      <t>Subcomponente 1:</t>
    </r>
    <r>
      <rPr>
        <sz val="12"/>
        <color theme="1"/>
        <rFont val="Arial Narrow"/>
        <family val="2"/>
      </rPr>
      <t xml:space="preserve">  Estructura administrativa y Direccionamiento Estratégico</t>
    </r>
  </si>
  <si>
    <t>Socializar el Modelo Integral de Relacionamiento con la Ciudadanía con el Comité de Gestión y Desempeño Institucional</t>
  </si>
  <si>
    <t>1 ACTA DE REUNIÓN</t>
  </si>
  <si>
    <t>Radicado del acta de Comité Institucional de Gestión y Desempeño</t>
  </si>
  <si>
    <t>Se solicitó la eliminación de la actividad a la OAP a través del radicado Orfeo 20237000172863, dado que, el Modelo Integral de Relacionamiento con la Ciudadanía no se encuentra en firme por parte de la Secretaría General de la Alcaldía Mayor - Subsecretaria de Servicio a la Ciudadanía.</t>
  </si>
  <si>
    <t>AC_1_1.1_Solicitud a OAP</t>
  </si>
  <si>
    <t>En relación con la justificación recibida se tiene previsto generar versión 2 del PAAC 2023con la eliminación de la actividad, adicional se tienen previstos otros cambios en el instrumento atendiendo la nueva formulación que debe contemplar 8 componentes y  su vez se debe gestionar nuevamente aprobación ante Comité Institucional de Gestión y Desempeño</t>
  </si>
  <si>
    <t>En radicado de Orfeo No.20237000172863, se evidencia solicitud con justificación a la Oficina de Planeación para eliminar la actividad</t>
  </si>
  <si>
    <t>Crear una Mesa Técnica de apoyo de relacionamiento con la ciudadanía al interior del Comité de gestión y desempeño Institucional para la implementación del modelo integral de relacionamiento con la ciudadanía</t>
  </si>
  <si>
    <t>AC_1_1.2_Solicitud a OAP</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</si>
  <si>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</si>
  <si>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</si>
  <si>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</si>
  <si>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</si>
  <si>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Durante el primer cuatrimestre se realizaron alertas preventivas a las diferentes unidades de gestión a través de correo electrónico con el propósito de evitar el vencimiento de las peticiones pendientes de trámite.</t>
  </si>
  <si>
    <t>AC_1_1.3_Alertas preventivas enero 23
AC_1_1.3_Alertas preventivas febrero 23
AC_1_1.3_Alertas preventivas abril 23
AC_1_1.3_Alertas preventivas marzo 23</t>
  </si>
  <si>
    <t>En el Drive numeral 4. Mecanismos para mejorar la atención al ciudadano, AC_1_1.3, se evidencian 4 alertas preventivas (enero, febrero, marzo, abril) Se determina en reunión de la OCI tomar este seguimiento como primer avance de 3 proyectados durante el año 2023</t>
  </si>
  <si>
    <t>En las actividades, metas, productos y soportes no se evidencia el número de actividades, productos o soportes que se realizarán en el periodo que permitan evidenciar el porcentaje de avance de lo programado.</t>
  </si>
  <si>
    <t>Designación de la figura del Defensor de la Ciudadanía a la Dirección de Gestión Corporativa</t>
  </si>
  <si>
    <t>Resolución con la designación del Defensor de la Ciudadanía a la Dirección de Gestión Corporativa</t>
  </si>
  <si>
    <t>Resolución</t>
  </si>
  <si>
    <t>El día 10 de abril, la Dirección de Gestión Corporativa y Relación con el Ciudadano envió el borrador de la resolución de designación del Defensor del Ciudadano a la Oficina Jurídica para revisión. La Dirección se encuentra a la espera de los comentarios y ajustes.</t>
  </si>
  <si>
    <t>AC_1_1.4_Resolución borr Defensor
AC_1_1.4_Anexo Resol 311
AC_1_1.4_Anexo Resol 720
AC_1_1.4_Anexo Correo envio Resol</t>
  </si>
  <si>
    <t>No es posible calcular el porcentaje de avance de la actividad, ¿cómo se determina que el envío del borrador de la Resolución era lo que estaba programado para presentar en el cuatrimestre? Se corre el riesgo de incumplir con la norma (“Manual Operativo del Defensor de la Ciudadanía en el Distrito Capital” y manual de funciones de la SCRD) al llevar cuatro meses sin legalizar el defensor del ciudadano. la Actividad está programada para el 31 de diciembre de 2023.</t>
  </si>
  <si>
    <r>
      <rPr>
        <b/>
        <sz val="12"/>
        <color theme="1"/>
        <rFont val="Arial Narrow"/>
        <family val="2"/>
      </rPr>
      <t>Subcomponente 2:</t>
    </r>
    <r>
      <rPr>
        <sz val="12"/>
        <color theme="1"/>
        <rFont val="Arial Narrow"/>
        <family val="2"/>
      </rPr>
      <t xml:space="preserve"> Fortalecimiento de los canales de atención</t>
    </r>
  </si>
  <si>
    <t>Elaborar 2 piezas informativas para difundir la figura del defensor a la ciudadanía de la Entidad.</t>
  </si>
  <si>
    <t>Piezas informativas para socialización con la ciudadanía</t>
  </si>
  <si>
    <t>Para el primer cuatrimestre de 2023, se realizó y divulgó una pieza informativa de la figura del Defensor a la Ciudadanía a través de las redes sociales de la Entidad. Así mismo, se cuenta con una pieza borrador sobre el particular.</t>
  </si>
  <si>
    <t>AC_2_2.1_Pieza en redes
AC_2_2.1_Pieza correo
AC_2_2.1_Pieza infor</t>
  </si>
  <si>
    <t>Se evidencia en los soportes la pieza informativa para socialización con la ciudadanía en redes, correo y pieza informativa formato jpeg</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</si>
  <si>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</si>
  <si>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</si>
  <si>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</si>
  <si>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t>Durante el primer cuatrimestre, el equipo de relacionamiento con la Ciudadanía actualizó las plantillas de uso frecuente para las respuestas emitidas a través del chat, correo electrónico y la asignación de peticiones por Orfeo y Bogotá Te Escucha. Soporte de esta actividad es el radicado Orfeo N°20237000092633.</t>
  </si>
  <si>
    <t>AC_2_2.2_Acta plantilla chat</t>
  </si>
  <si>
    <t>En radicado de Orfeo No. 20237000092633 del 28 de febrero de febrero de 2023, se evidencia acta de reunión realizada el 18 de febrero, tema: ajustes a las plantillas de respuestas.</t>
  </si>
  <si>
    <t>2.3</t>
  </si>
  <si>
    <r>
      <rPr>
        <sz val="12"/>
        <color theme="1"/>
        <rFont val="Arial Narrow"/>
        <family val="2"/>
      </rPr>
      <t xml:space="preserve">Realizar un diagnóstico del cumplimiento de la política de racionalización de trámites, de acuerdo con la Ley 2052 de 2020
</t>
    </r>
    <r>
      <rPr>
        <b/>
        <sz val="12"/>
        <color rgb="FF7030A0"/>
        <rFont val="Arial Narrow"/>
        <family val="2"/>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</si>
  <si>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</si>
  <si>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</si>
  <si>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</si>
  <si>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A través de las mesas de trabajo realizadas con las diferentes dependencias de la Entidad que tienen trámites, se realiza la actualización de la Guía de Trámites y servicios de Bogotá. Estos documentos serán insumo para aportar al diagnóstico de la ejecución de la política de racionalización de trámites.</t>
  </si>
  <si>
    <t>AC_2_2.3 Actas de rev tramites marzo 23
AC_2_2.3 Actas de rev tramites abril 23</t>
  </si>
  <si>
    <t>Se evidencia en los soportes copia de las actas de revisión de trámites realizadas en los meses de marzo y abril de 2023, documentos que servirán de insumos para aportar al diagnóstico de la ejecución de la política de racionalización de trámites. Se determina en reunión de la OCI tomar este seguimiento como primer avance de 3 proyectados durante el año 2023</t>
  </si>
  <si>
    <t>La actividad, la meta y el producto es un diagnóstico, ¿cómo se determina el procentajede avance en el cuatrimestre y por consiguiente el cumplimiento con relación a lo programado? Es importante hacer revisión de las metas propuestas para que la medición del seguimiento sea más adecuada y se emitan las alertas de acuerdo con metas más fiables.</t>
  </si>
  <si>
    <r>
      <rPr>
        <b/>
        <sz val="12"/>
        <color theme="1"/>
        <rFont val="Arial Narrow"/>
        <family val="2"/>
      </rPr>
      <t>Subcomponente 3</t>
    </r>
    <r>
      <rPr>
        <sz val="12"/>
        <color theme="1"/>
        <rFont val="Arial Narrow"/>
        <family val="2"/>
      </rPr>
      <t>: Talento Humano</t>
    </r>
  </si>
  <si>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</si>
  <si>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</si>
  <si>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</si>
  <si>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</si>
  <si>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</si>
  <si>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A la fecha no se realizado el informe, sin embargo, se tiene el siguiente avance en el Plan de Bienestar: Bajo el marco del plan de bienestar, se han venido realizando actividades en pro de beneficiar a toda tanto a funcionarios como a contratistas, tales como: conmemoración del día de la mujer, incentivo monetario por cumpleaños a los funcionarios, entrega de pases dobles a los funcionarios en pro de la integración familiar, reconocimiento por labor y retiro a funcionaria por pensión, articulación con supermercados de cadena para descuentos a toda la comunidad institucional, así mismo articulación con entidades del sector en pro del beneficio de todos los funcionarios y contratistas, la jornada de inducción y reinducción.</t>
  </si>
  <si>
    <t xml:space="preserve">Las evidencias del plan de bienstar reposan en el expediente 202373005702000001E </t>
  </si>
  <si>
    <t>EL informe consolidado se presenta en el mes de diciembre, sin embargo se evidencia ejecución de actividades progrmadas</t>
  </si>
  <si>
    <t>En el Expediente No. 202373005702000001E, se encuentran 25 radicados de Orfeo de ¿25 actividades de bienestar desarrolladas?. Se determina en reunión de la OCI tomar este seguimiento como primer avance de 3 proyectados durante el año 2023</t>
  </si>
  <si>
    <t>3.2.</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</si>
  <si>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</si>
  <si>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</si>
  <si>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</si>
  <si>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</si>
  <si>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Durante este cuatrimestre, se solicitó a través del botón "solicitud servicios oficina comunicaciones" disponible en la Intranet, la elaboración de diferentes piezas informativas relacionadas con el lenguaje claro, así como, la difusión de estas a través del mismo canal.</t>
  </si>
  <si>
    <t>AC_3_3.2 Doc apoyo piezas lenguaje
AC_3_3.2 Pieza lenguaje claro abr1
AC_3_3.2 Pieza lenguaje claro abr2
AC_3_3.2 Pieza lenguaje claro abr3
AC_3_3.2 Pieza lenguaje claro mar
AC_3_3.2 Solicitud piezas lenguaje1
AC_3_3.2 Solicitud piezas lenguaje2</t>
  </si>
  <si>
    <t>En el drive numeral 4. Mecanismos para mejorar la atención al ciudadano, en la ac _3_3.2 se de evidencian solicitudes y piezas de comunicación acerca del lenguaje claro. Se determina en reunión de la OCI tomar este seguimiento como primer avance de 3 proyectados durante el año 2023</t>
  </si>
  <si>
    <t>No es posible evidenciar si se cumplió con lo programado para el cuatrimestre ya que no se cuenta con la información para poder determinar el cumplimiento y el porcentaje de avance a la fecha de corte.</t>
  </si>
  <si>
    <r>
      <rPr>
        <b/>
        <sz val="12"/>
        <color theme="1"/>
        <rFont val="Arial Narrow"/>
        <family val="2"/>
      </rPr>
      <t>Subcomponente 4</t>
    </r>
    <r>
      <rPr>
        <sz val="12"/>
        <color theme="1"/>
        <rFont val="Arial Narrow"/>
        <family val="2"/>
      </rPr>
      <t xml:space="preserve"> Normativo y Procedimental</t>
    </r>
  </si>
  <si>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</si>
  <si>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</si>
  <si>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</si>
  <si>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</si>
  <si>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Para este cuatrimestre se realizó un avance en la actualización del procedimiento, sin embargo, para contar con la orientación de la Oficina Asesora de Planeación, se llevó a cabo una reunión con la profesional Jenny Alejandra Trujillo, quien solicitó adelantar la actualización de la caracterización del proceso como prioridad, para así, continuar con la actualización del procedimiento de PQRSD y demás documentos.</t>
  </si>
  <si>
    <t xml:space="preserve">
AC_4_4.1 Acta reunión OAP actual documental
AC_4_4.1 1er borrador procedimiento
AC_4_4.1 Info apoyo act procedimiento
AC_4_4.1 Cronograma act procedimiento</t>
  </si>
  <si>
    <t>En el drive numeral 4. Mecanismos para mejorar la atención al ciudadano, Ac_4_4.1 se evidencian soportes de reunión con la OAP las comunicaciones de remisión y el borrador del procedimiento.</t>
  </si>
  <si>
    <t>Elaborar protocolo para al atención del Chat Institucional</t>
  </si>
  <si>
    <t>1 Protocolo para la atención del chat</t>
  </si>
  <si>
    <t>Protocolo atención chat</t>
  </si>
  <si>
    <t>Se proyectó el protocolo de atención y servicio a la ciudadanía. Dentro de este documento se específica el protocolo de atención a través del chat. La profesional Jenny Alejandra Trujillo solicitó adelantar la actualización de la caracterización del proceso como prioridad, para así, continuar con la solicitud de creación del protocolo.</t>
  </si>
  <si>
    <t>AC_4_4.2 Acta reunión OAP actual documental
AC_4_4.2 Apartado sobre el chat
AC_4_4.2 Doc anexo protocolo
AC_4_4.2 Protocolo de ser y atencion ciudad
AC_4_4.2 Soporte solicitud borra Orfeo</t>
  </si>
  <si>
    <t>Realizar una capacitación a todos los integrantes del área de Servicio a la ciudadanía en temas de transparencia y lucha contra la corrupción</t>
  </si>
  <si>
    <t>4 capacitaciones en el año</t>
  </si>
  <si>
    <t>Capacitaciones en temas de la relacion Estado - Ciudadano dirigidas a los funcionarios y colaboradores de la SCRD</t>
  </si>
  <si>
    <t>Números de radicado con listados de asistencia y/o presentaciones cargadas en orfeo</t>
  </si>
  <si>
    <t>Se solicitó el ajuste del número de capacitaciones para desarrollarse 2 al año a través del radicado Orfeo 20237000172863 a la OAP.
 Dentro de la capacitación de gestores de SDQS del 29 de marzo de 2023 se realizó una primera sensibilización en temas de transparencia y lucha contra la corrupción.</t>
  </si>
  <si>
    <t>AC_4_4.3_Solicitud ajuste PAAC a OAP
 AC_4_4.3_Acta reunión SDQS 29 03 2023
 AC_4_4.3_Correo reunión SDQD 29 03 2023
 AC_4_4.3_Presentación 29 03 2023
 AC_4_4.3_Registro de asistencia 29 03 2023</t>
  </si>
  <si>
    <t>En el Drive numeral 4. Mecanismos para mejorar la atención al ciudadano, Ac_4_4.3 se evidencia solicitud de ajuste al PAC, Acta de reunión y registro de asistencia entre otros documentos que soportan la realización de la capacitación .</t>
  </si>
  <si>
    <r>
      <rPr>
        <b/>
        <sz val="12"/>
        <color theme="1"/>
        <rFont val="Arial Narrow"/>
        <family val="2"/>
      </rPr>
      <t>Subcomponente 5:</t>
    </r>
    <r>
      <rPr>
        <sz val="12"/>
        <color theme="1"/>
        <rFont val="Arial Narrow"/>
        <family val="2"/>
      </rPr>
      <t xml:space="preserve"> Relacionamiento con el ciudadano</t>
    </r>
  </si>
  <si>
    <t>5.1</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</si>
  <si>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</si>
  <si>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</si>
  <si>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</si>
  <si>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</si>
  <si>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Para este cuatrimestre se realizó reunión con la contratista Jenny Alejandra Trujillo de la OAP para revisar la información histórica de la caracterización de los grupos de valor y partes interesadas de la Entidad. Así mismo, se realizó un cronograma de trabajo para contar con el apoyo de todas las dependencias de la Entidad para actualizar la caracterización.</t>
  </si>
  <si>
    <t>AC_5_5.1 Acta reunión OAP actual documental
AC_5_5.1 Cronograma actualización caracterizacion</t>
  </si>
  <si>
    <t>Se evidencia mesa de trabajo con referente de OAP proceso Direccionamiento Estrategico para establecer cronograma que permita actualizar la caracterización de los grupos de valor de la entidad</t>
  </si>
  <si>
    <t>En el Drive numeral 4. Mecanismos para mejorar la atención al ciudadano, Ac_4_5.1 se evidencia acta de reunión con la OAP y cronograma en el que se definen con fechas 5 pasos (actividades)</t>
  </si>
  <si>
    <t>5.2</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</si>
  <si>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</si>
  <si>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</si>
  <si>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</si>
  <si>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Para la ejecución de esta actividad, el equipo de Relacionamiento con la Ciudadanía se encuentra recopilando la información de los temas recurrentes en la matriz de seguimiento de peticiones para determinar la información que contendrán las piezas y proceder a la respectiva difusión de las mismas. Así mismo, se cuenta con los insumos que proveen los informes de gestión de PQRS elaborados mensualmente.</t>
  </si>
  <si>
    <t>AC_4_5.2 Temas recurrentes
AC_4_5.2 Remision informe enero 2023
AC_4_5.2 Remision informe febrero 2023
AC_4_5.2 Remision informe marzo 2023
AC_4_5.2 Remision informe abril 2023</t>
  </si>
  <si>
    <t>Las piezas informativas se encuentran programdas para presentar en el segundo semestre de la vigencia, se cuenta con evidencia de avance en relación con la acción</t>
  </si>
  <si>
    <t>En el Drive numeral 4. Mecanismos para mejorar la atención al ciudadano, Ac_4_5.2 se evidencia un cuadro en Excel con los temas recurrentes y los informes de peticiones de los meses de enero, febrero, marzo y abril de 2023</t>
  </si>
  <si>
    <r>
      <rPr>
        <b/>
        <sz val="14"/>
        <color theme="1"/>
        <rFont val="Arial Narrow"/>
        <family val="2"/>
      </rPr>
      <t>QUINTO COMPONENTE: MECANISMOS PARA LA TRANSPARENCIA Y ACCESO A LA INFORMACIÓN:</t>
    </r>
    <r>
      <rPr>
        <sz val="12"/>
        <color theme="1"/>
        <rFont val="Arial Narrow"/>
        <family val="2"/>
      </rPr>
      <t xml:space="preserve">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r>
  </si>
  <si>
    <r>
      <rPr>
        <b/>
        <sz val="12"/>
        <color theme="1"/>
        <rFont val="Arial Narrow"/>
        <family val="2"/>
      </rPr>
      <t xml:space="preserve">Subcomponente 1:
</t>
    </r>
    <r>
      <rPr>
        <sz val="12"/>
        <color theme="1"/>
        <rFont val="Arial Narrow"/>
        <family val="2"/>
      </rPr>
      <t xml:space="preserve">
 Lineamientos de Transparencia Activa</t>
    </r>
  </si>
  <si>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</si>
  <si>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</si>
  <si>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</si>
  <si>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</si>
  <si>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</si>
  <si>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</si>
  <si>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r>
      <rPr>
        <sz val="12"/>
        <color theme="1"/>
        <rFont val="Arial Narrow"/>
        <family val="2"/>
      </rPr>
      <t xml:space="preserve">GITGTH: Los planes asociados al GITGTH fueron elaborados y radicados con la OAP para su posterior publicación en la página web de la entoidad durante el mes de enero
</t>
    </r>
    <r>
      <rPr>
        <b/>
        <sz val="12"/>
        <color theme="1"/>
        <rFont val="Arial Narrow"/>
        <family val="2"/>
      </rPr>
      <t>La Oficina de Tecnologías de la Información</t>
    </r>
    <r>
      <rPr>
        <sz val="12"/>
        <color theme="1"/>
        <rFont val="Arial Narrow"/>
        <family val="2"/>
      </rPr>
      <t xml:space="preserve"> realizó la formulación, aprobación y publicación de los Planes de: Plan de Tecnologías de la Información, Plan de Tratamiento de Riesgos de Seguridad de la Información y Plan de Seguridad de la Información los cuales se encuentran publicados en la pagina Web link de transparencia y en la Cultunet.
Se anexa link de publicación 
GITSA: El Plan Instucional de Archivo fue elaborado y radicado a la Oficina de Planeacion para su aprovacion con el Comite institucional y posterio publicaciones </t>
    </r>
  </si>
  <si>
    <r>
      <rPr>
        <u/>
        <sz val="12"/>
        <color rgb="FF0563C1"/>
        <rFont val="Arial Narrow"/>
        <family val="2"/>
      </rPr>
      <t xml:space="preserve">https://www.culturarecreacionydeporte.gov.co/es/transparencia-acceso-informacion-publica/planeacion-presupuesto-informes/plan-de-accion
</t>
    </r>
    <r>
      <rPr>
        <b/>
        <u/>
        <sz val="12"/>
        <color rgb="FF000000"/>
        <rFont val="Arial Narrow"/>
        <family val="2"/>
      </rPr>
      <t>La Oficina de Tecnologías de la Información</t>
    </r>
    <r>
      <rPr>
        <u/>
        <sz val="12"/>
        <color rgb="FF000000"/>
        <rFont val="Arial Narrow"/>
        <family val="2"/>
      </rPr>
      <t xml:space="preserve"> 
</t>
    </r>
    <r>
      <rPr>
        <u/>
        <sz val="12"/>
        <color rgb="FF1155CC"/>
        <rFont val="Arial Narrow"/>
        <family val="2"/>
      </rPr>
      <t xml:space="preserve">https://www.culturarecreacionydeporte.gov.co/es/transparencia-acceso-informacion-publica/planeacion-presupuesto-informes/plan-de-accion
</t>
    </r>
    <r>
      <rPr>
        <u/>
        <sz val="12"/>
        <color rgb="FF1155CC"/>
        <rFont val="Arial Narrow"/>
        <family val="2"/>
      </rPr>
      <t xml:space="preserve">
</t>
    </r>
    <r>
      <rPr>
        <u/>
        <sz val="12"/>
        <color rgb="FF0563C1"/>
        <rFont val="Arial Narrow"/>
        <family val="2"/>
      </rPr>
      <t xml:space="preserve">GITSA
</t>
    </r>
    <r>
      <rPr>
        <u/>
        <sz val="12"/>
        <color rgb="FF1155CC"/>
        <rFont val="Arial Narrow"/>
        <family val="2"/>
      </rPr>
      <t>https://www.culturarecreacionydeporte.gov.co/es/transparencia-acceso-informacion-publica/planeacion-presupuesto-informes/plan-de-accion</t>
    </r>
  </si>
  <si>
    <t>Se evidencia la publicación de los planes institucionales relacionados con el Decreto 612 de 2018</t>
  </si>
  <si>
    <t>Revisado el reporte realizado por las dependencias en la carpeta compartida para el seguimiento del PAAC, se determinó lo siguiente:
 Una vez consultada la pagina web de la entidad en link https://www.culturarecreacionydeporte.gov.co/es/transparencia-acceso-informacion-publica/planeacion-presupuesto-informes/plan-de-accion, se evidenció que los planes responsabilidad del Grupo Interno de Trabajo de Talento Humano, fueron publicados así: 
  1. Plan Estratégico de Talento Humano
  2. Plan de Trabajo Anual en Seguridad y Salud en el Trabajo
  3. Plan de Bienestar e Incentivos Institucionales
  4. Plan Institucional de Capacitación
  5. Plan Estratégico de Previsión de Recursos Humanos 
  6. Plan Anual de Vacantes -
 Así mismo, los planes de la Dirección de Gestión Corporativa (Gestión Documental y atención al ciudadano), fueron publicados así:
 1. Plan Institucional de Archivos de la Entidad ­PINAR. 
 2.Plan Anticorrupción y de Atención al Ciudadano
 Respecto de la Oficina Asesora de Planeación, si bien se informó en el reporte la publicación del Plan Anual de Adquisiciones, se verificó en el link descrito anteriormente su publicación. 
 En cuanto a la Oficina de Tecnologías de la Información, se encuentra publicados los siguientes planes: 
  1.Plan Estratégico de Tecnologías de la Información y las Comunicaciones -­ PETI
  2.Plan de Tratamiento de Riesgos de Seguridad y Privacidad de la Información
  3.Plan de Seguridad y Privacidad de la información. 
 Ahora bien, la OCI, al consultar la página web de la SCRD evidenció la publicación de los 12 Planes Institucionales y Estratégicos de conformidad con el Decreto 612 de 2018.</t>
  </si>
  <si>
    <t>Sin observaciones o recomendaciones</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</si>
  <si>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</si>
  <si>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</si>
  <si>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</si>
  <si>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</si>
  <si>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</si>
  <si>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 xml:space="preserve">Se presenta informe de avance de cumplimiento  de implementacion de PINAR el cual al corte presenta un avance del 81%. Para la vigencia 2023 se poyecto dar cumplimeinto al 28%, presentando un avance del 1,7% sobre lo proyectado. </t>
  </si>
  <si>
    <t>TRP_1_ 1.2 INFORME PINAR ENE- ABR</t>
  </si>
  <si>
    <t>Se cuenta con documento de avance para reporte de actividad</t>
  </si>
  <si>
    <t>Revisados los soportes dispuestos en la carpeta compartida para el seguimiento del PAAC, se evidenció:
  El Grupo Interno de Trabajo de Servicios Administrativos (Gestión Documental), adjuntó a la carpeta de evidencias el "Informe Pinar Ene-Abr" a corte abril de 2023. Sin embargo, el documento no registra flujo de revisión y aprobación y de igual manera el documento no se encuentra radicado en el sistema de gestión documental Orfeo.
 Ahora bien, al consultar la página web de la SCRD, no se evidenció la publicación en el portal web de la entidad del informe de avance del Plan Institucional de Archivos de la Entidad PINAR 2021-2023, que se encuentra reportado en la carpeta de evidencias y determinado en la actividad.</t>
  </si>
  <si>
    <t>Observación.
 Debilidad en los soportes documentales: Es necesario conservar la trazabilidad en el sistema de gestión documental ORFEO, de la ejecución del Plan Institucional de Archivos de la Entidad PINAR 2021-2023 y publicaciones correspondientes. 
 Se recomienda radicar en el sistema de gestión documental ORFEO los respectivos informes de avance del Plan PINAR y se realice la correspondiente publicación en la página web de la Entidad.
 Observación.
  Se evidencia debilidad en la planeación de la actividad: No es posible medir el grado de cumplimiento o incumplimiento de la actividad, teniendo en cuenta que dentro de la programación de esta, no se logró identificar el corte de presentación de cada uno de los informes, toda vez que su desarrollo comienza el 1/04/2023 y termina el 30/10/2023, razón por la cual se asumió presentación cuatrimestral.
 Se recomienda, establecer fechas de cumplimiento de las actividades a fin poder evaluar el grado de avance y de evitar el riesgo de incumplimiento al cierre de la vigencia.</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</si>
  <si>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</si>
  <si>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</si>
  <si>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</si>
  <si>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</si>
  <si>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 xml:space="preserve">La agenda se encuentra publicada en la página web y se actualiza de manera permanenete </t>
  </si>
  <si>
    <r>
      <rPr>
        <sz val="12"/>
        <rFont val="Arial Narrow"/>
        <family val="2"/>
      </rPr>
      <t xml:space="preserve">Se adjunta pantallazo de evidencia y se anexa link de la agenda de eventos en la página web.
</t>
    </r>
    <r>
      <rPr>
        <u/>
        <sz val="12"/>
        <color rgb="FF1155CC"/>
        <rFont val="Arial Narrow"/>
        <family val="2"/>
      </rPr>
      <t>https://culturarecreacionydeporte.gov.co/es/eventos</t>
    </r>
  </si>
  <si>
    <t>Se evidencia publicación de eventos en página web y se deja evidencia en pantallazo</t>
  </si>
  <si>
    <t>Revisados los soportes dispuestos en la carpeta compartida para el seguimiento del PAAC, se evidenció:
  La Oficina Asesora de Comunicaciones reportó, la actualización de la agenda cultural de manera permanente. Sin embargo, no se evidenció en la carpeta respectiva el "Reporte de publicaciones de la vigencia" de conformidad lo establecido en el soporte formulado para la actividad. 
  Ahora bien, al consultar la página web de la SCRD, se evidencia la publicación de eventos, actividades y fechas relacionadas con los procesos clave en el calendario de eventos de la entidad, en el siguiente link: https://www.culturarecreacionydeporte.gov.co/es/eventos</t>
  </si>
  <si>
    <t>Observación.
  Debilidad en los soportes documentales, por cuanto no se subieron los soportes correspondientes a la carpeta respectiva del " Reporte de publicaciones de la vigencia ". 
  Se recomienda: Generar el reporte (enero- abril) de las publicaciones que se efectuaron de los eventos, actividades y fechas relacionadas con los procesos clave en el calendario de eventos de la entidad y adjuntar los soportes de cumplimiento de la actividad por la dependencia ejecutora a la carpeta correspondiente.</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</si>
  <si>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</si>
  <si>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</si>
  <si>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</si>
  <si>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</si>
  <si>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La Oficina de Tecnologías de la información realiza seguimientos trimestrales al PETI, en consideración a lo anterior se elaboro presentación al comité de Gestión y desempeño con los avances del primer trimestre del 2023, informe gerencial de seguimiento y acta de seguimiento.</t>
  </si>
  <si>
    <t>TRP_1_1.4 Presentación en PowerPoint
TRP_1_1.4 Informe gerencial de seguimiento Orfeo 20231600184013
TRP_1_1.4 Acta de seguimiento - Orfeo 20231600167833</t>
  </si>
  <si>
    <t>Se evidencia informe de seguimiento para el reporte del I cuatrimestre</t>
  </si>
  <si>
    <t>Actividad que no se encuentra programada para ejecutarse durante el periodo evaluado. 
 Sin embargo, la Oficina de Tecnologías de la Información, adjuntó los soportes correspondientes a la elaboración del seguimiento a la implementación del Plan Estratégico de Tecnologías de la Información y las comunicaciones PETI CORTE: I TRIMESTRE, avance y ejecución, así:
 * Acta de reunión del equipo de seguridad de la información de fecha 27 de abril de 2023 - Avance de ejecución del PETI (20231600167833)
 * Informe gerencial de seguimiento "CORTE: I TRIMESTRE" de fecha 08 de mayo de 2023 (20231600184013)
 * Presentación en PowerPoint</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</si>
  <si>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</si>
  <si>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</si>
  <si>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</si>
  <si>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</si>
  <si>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La Oficina de Tecnologías de la información realiza seguimientos trimestrales al  Plan de Tratamiento de Riegos de Seguridad y Privacidad de la Información 2023, en consideración a lo anterior se elaboro presentación al comité de Gestión y desempeño con los avances del primer trimestre del 2023.</t>
  </si>
  <si>
    <t>TRP_1_1.5 Presentación en PowerPoint
TRP_1_1.5 Acta de seguimiento - Orfeo 20231600167833</t>
  </si>
  <si>
    <t>Se evidencia reporte de seguimiento en Acta</t>
  </si>
  <si>
    <t>Actividad que no se encuentra programada para ejecutarse durante el periodo evaluado. 
 Sin embargo, la Oficina de Tecnologías de la Información, adjuntó los soportes correspondientes a la elaboración del seguimiento del Plan de Tratamiento de Riesgos de Seguridad y Privacidad de la Información 2023 CORTE: I TRIMESTRE, avance y ejecución, así:
 * Acta de reunión del equipo de seguridad de la información de fecha 27 de abril de 2023 - Avance de ejecución del PETI (20231600167833)
 * Presentación en PowerPoint.</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</si>
  <si>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</si>
  <si>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</si>
  <si>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</si>
  <si>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</si>
  <si>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La Oficina de Tecnologías de la información realiza seguimientos trimestrales al Plan de Seguridad y Privacidad de la Información 2023, en consideración a lo anterior se elaboro presentación al comité de Gestión y desempeño con los avances del primer trimestre del 2023.</t>
  </si>
  <si>
    <t>TRP_1_1.6 Presentación en PowerPoint
TRP_1_1.6 Acta de seguimiento - Orfeo 20231600167833</t>
  </si>
  <si>
    <t>Actividad que no se encuentra programada para ejecutarse durante el periodo evaluado. 
 Sin embargo, la Oficina de Tecnologías de la Información, adjuntó los soportes correspondientes a la elaboración del seguimiento del Plan de Seguridad y Privacidad de la Información 2023 CORTE: I TRIMESTRE, avance y ejecución, así:
 * Acta de reunión del equipo de seguridad de la información de fecha 27 de abril de 2023 - Avance de ejecución del PETI (20231600167833)
 * Presentación en PowerPoint</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</si>
  <si>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</si>
  <si>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</si>
  <si>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</si>
  <si>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</si>
  <si>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Se establece mesa de trabajo con el equipo de Relacionamiento con la Ciudadania y referente de MIPG para el proceso de Direccionamiento Estrategico para analizar cronogrma de trabajo para actualizar la caracterización de los grupos de valor, lo que permitira actualizar Matriz grupos de valor para la vigencia 2023</t>
  </si>
  <si>
    <t>Mesa de trabajo y cronogrma compartido con proceso Relacionamiento con la Ciudadania y Direccionamiento Estrategico
TRP_1_1,7 Acta de reunión, ver punto 8
TRP_1_1,7 Cronograma proceso Relacionamiento con la Ciudadania</t>
  </si>
  <si>
    <t>Se evidencian documentos con avance y plan de trabajo</t>
  </si>
  <si>
    <t>Revisado el reporte y los soportes dispuestos en la carpeta compartida para el seguimiento del PAAC, se evidenció:
  La Oficina Asesora de Planeación adjuntó los siguientes documentos: 
 * Acta de reunión de fecha 24 de abril de 2023, radicado No. 20237000161753, que corresponde a mesa de trabajo con el equipo de Relacionamiento con la Ciudadanía y referente de MIPG, para definir el cronograma de trabajo para el proceso de Direccionamiento Estratégico y actualizar la caracterización del proceso 
 *Cronograma de trabajo para actualizar la caracterización del proceso de Direccionamiento Estratégico.
 Ahora bien, se evidenció que el cronograma corresponde únicamente a las actividades a desarrollarse durante el mes de mayo hasta el 19 de julio de 2023.</t>
  </si>
  <si>
    <t>Observación: 
 Debilidad en los soportes documentales: Al revisar el contenido del Cronograma, no resulta fácilmente medible su avance o nivel de cumplimiento (cantidad de actividades realizadas, porcentaje de cumplimiento conforme al cronograma etc.) 
 Ahora bien, el Cronograma solo contempla actividades hasta el 19 de julio de 2023, no reflejando las actividades a desarrollar durante el periodo de cumplimiento, hasta la elaboración y publicación de la matriz de grupos de valor. 
 Se recomienda: Registrar en el cronograma de seguimiento cantidad de actividades programadas, realizadas, porcentaje de cumplimiento, los criterios o mecanismo que permitan determinar el avance en las tareas a ejecutar durante el periodo reportado. De igual forma, se sugiere complementar el cronograma hasta la publicación de la matriz de grupos de valor.</t>
  </si>
  <si>
    <t>Base de datos de reporte preventivo de gestión
Pantallazos de correo electrónico</t>
  </si>
  <si>
    <t>Pantallazos de correo electrónico con alerta realizada</t>
  </si>
  <si>
    <t>Pantallazos</t>
  </si>
  <si>
    <t>TRP_1_1.8 _Alertas preventivas abril 23
TRP_1_1.8 _Alertas preventivas enero 23
TRP_1_1.8 _Alertas preventivas enero 23
TRP_1_1.8 _Alertas preventivas marzo 23</t>
  </si>
  <si>
    <t xml:space="preserve">Se evidencia soporte de la ejecución de la acción propuesta para el reporte </t>
  </si>
  <si>
    <t>Actividad que no se encuentra programada para ejecutarse durante el periodo evaluado. 
 Sin embargo, la Dirección de Gestión Corporativa - Relación con la Ciudadanía, adjuntó los soportes correspondientes a las alertas preventivas sobre las peticiones pendientes de trámite, así:
 * Alerta preventiva 2023.01: Correo electrónico de fecha 31 de enero de 2023, dirigida a la Dirección de Asuntos Locales.
 * Alerta preventiva 2023.02: Correos electrónicos de fechas 3 y 23 de febrero de 2023, dirigidas a la Dirección de Lectura y bibliotecas y Recursos Humanos.
 * Alerta preventiva 2023.03: Correo electrónico de marzo de 2023, dirigidas a la Dirección de Lectura y bibliotecas.
 * Alerta preventiva 2023.04: Correo electrónico de fecha 12 de abril de 2023, dirigida a la Dirección de Lectura y bibliotecas.</t>
  </si>
  <si>
    <t>Elaboración y publicación mensual del informe de encuestas de percepción del servicio</t>
  </si>
  <si>
    <t>11 informes de encuesta publicados en el micrositio de atención y servicios a la ciudadanía</t>
  </si>
  <si>
    <t>Informes de encuestas de percepción del servicio</t>
  </si>
  <si>
    <t>Informe encuestas</t>
  </si>
  <si>
    <t xml:space="preserve">Para este cuatrimestre se realizaron y se radicaron tres informes sobre las encuestas de satisfacción y atenciones a la ciudadanía, estos corresponden a los meses de enero, febrero y marzo 2023, Así mismo, se realizó la publicación de estos documentos en el micrositio de Atención y servicios a la ciudadanía: https://www.culturarecreacionydeporte.gov.co/es/atencion-y-servicios-la-ciudadania </t>
  </si>
  <si>
    <t>TRP_1_1.9 Informe satisfaccion enero 2023
TRP_1_1.9 Informe satisfaccion feb 2023
TRP_1_1.9 Informe satisfaccion marzo 2023
TRP_1_1.9 Publicacion informe satisfacc</t>
  </si>
  <si>
    <t>Revisados los soportes dispuestos en la carpeta compartida para el seguimiento del PAAC, se evidencia:
  La Dirección de Gestión Corporativa - Relación con la Ciudadanía, reportó el cumplimiento de la actividad y adjuntó los soportes correspondientes a la publicación de los resultados de la encuestas de satisfacción y atenciones a la ciudadanía durante el periodo evaluado, así:
 * Informe satisfacción enero de 2023
 * Informe satisfacción febrero de 2023
 * Informe satisfacción marzo de 2023
 * Soporte de la Publicación de los informes satisfacción.
 Ahora bien, al consultar la página web de la SCRD, se evidencian tres (3) publicaciones en el portal web de la entidad de los resultados de la encuestas de Satisfacción, en el titulo de "tramites y servicios" en el siguiente link: https://www.culturarecreacionydeporte.gov.co/es/atencion-y-servicios-la-ciudadania. 
 Así mismo, en el Sistema Documental Orfeo, se verificó que los informes se encuentran debidamente radicados y suscritos así: 20237000158533, 20237000160823 y 20237000161483, correspondiente a los meses de enero, febrero y marzo de 2023.</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</si>
  <si>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</si>
  <si>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</si>
  <si>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</si>
  <si>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</si>
  <si>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</si>
  <si>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Para el primer Cuatrimestre, se realizó la publicación en la página web los informes SIVICOF y las ejecuciones presupuestales de vigencia y reserva mensualmente y los estados financieros trimestrales.</t>
  </si>
  <si>
    <r>
      <rPr>
        <sz val="12"/>
        <rFont val="Arial Narrow"/>
        <family val="2"/>
      </rPr>
      <t xml:space="preserve">Ejecucion Presupuestal trimestre 2023: </t>
    </r>
    <r>
      <rPr>
        <u/>
        <sz val="12"/>
        <color rgb="FF1155CC"/>
        <rFont val="Arial Narrow"/>
        <family val="2"/>
      </rPr>
      <t>https://www.culturarecreacionydeporte.gov.co/es/transparencia-acceso-informacion-publica/planeacion-presupuesto-informes/ejecucion-presupuestal</t>
    </r>
    <r>
      <rPr>
        <sz val="12"/>
        <rFont val="Arial Narrow"/>
        <family val="2"/>
      </rPr>
      <t xml:space="preserve"> 
Informes Sivicof trimestre 2023: </t>
    </r>
    <r>
      <rPr>
        <u/>
        <sz val="12"/>
        <color rgb="FF1155CC"/>
        <rFont val="Arial Narrow"/>
        <family val="2"/>
      </rPr>
      <t>https://culturarecreacionydeporte.gov.co/es/transparencia-acceso-informacion-publica/planeacion-presupuesto-informes/informe-otros-organismos-inspeccion-vigilancia-y-control</t>
    </r>
    <r>
      <rPr>
        <sz val="12"/>
        <rFont val="Arial Narrow"/>
        <family val="2"/>
      </rPr>
      <t xml:space="preserve"> 
Estados financieros trimestre 2023: </t>
    </r>
    <r>
      <rPr>
        <u/>
        <sz val="12"/>
        <color rgb="FF1155CC"/>
        <rFont val="Arial Narrow"/>
        <family val="2"/>
      </rPr>
      <t>https://www.culturarecreacionydeporte.gov.co/es/transparencia-acceso-informacion-publica/planeacion-presupuesto-informes/estados-financieros</t>
    </r>
    <r>
      <rPr>
        <sz val="12"/>
        <rFont val="Arial Narrow"/>
        <family val="2"/>
      </rPr>
      <t xml:space="preserve"> </t>
    </r>
  </si>
  <si>
    <t>Las evidencias se encuentran dispuestas en link de transparencia, se evidencia cumplimiento de la actividad</t>
  </si>
  <si>
    <t>Revisados los soportes dispuestos en la carpeta compartida para el seguimiento del PAAC, se evidenció:
  El Grupo Interno de Trabajo de Gestión Financiera,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evidenció la publicación de los documentos relacionados en la actividad, en los siguientes links:
  *Informes SIVICOF
 https://culturarecreacionydeporte.gov.co/es/transparencia-acceso-informacion-publica/planeacion-presupuesto-informes/informe-otros-organismos-inspeccion-vigilancia-y-control 
 Informe Sivicof diciembre 2022, publicado el 2 de Enero 2023
 Informe Sivicof enero 2023, publicado 1 de Febrero 2023
 Informe Sivicof febrero 2023, publicado 1 de Marzo 2023
 Informe Sivicof marzo 2023, publicado 18 de Abril 2023
  *Ejecuciones presupuestales de vigencia y reserva mensual
  https://www.culturarecreacionydeporte.gov.co/es/transparencia-acceso-informacion-publica/planeacion-presupuesto-informes/ejecucion-presupuestal 
 Ejecución presupuestal de diciembre de 2022 - Publicado el 5 de Enero 2023 
 Ejecución presupuestal de enero de 2023 - Publicado 8 de Febrero 2023
 Ejecución presupuestal de febrero de 2023 - Publicado 1 de Marzo 2023
 Ejecución presupuestal de marzo de 2023 - Publicado 3 de Abril 2023
  *Estados financieros - trimestral
 https://www.culturarecreacionydeporte.gov.co/es/transparencia-acceso-informacion-publica/planeacion-presupuesto-informes/estados-financieros 
 Estados Financieros marzo de 2023, publicado 17 de Abril 2023.</t>
  </si>
  <si>
    <t>Observación.
  Se evidencia debilidad en la formulación, toda vez que no es coherente la actividad y la meta, teniendo en cuenta que la actividad está encaminada a Publicar en la página web los informes SIVICOF y las ejecuciones presupuestales de vigencia y reserva mensualmente y los estados financieros trimestrales y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revisar las fechas de ejecución de las actividades o determinar qué publicaciones se efectuarán mes vencido y se revise la coherencia entre la actividad, la meta, el producto y el soporte, para definir claramente los criterios a evaluar.</t>
  </si>
  <si>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</si>
  <si>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</si>
  <si>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</si>
  <si>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</si>
  <si>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Oficina Asesora de Comunicaciones 
 Oficina Asesora de Planeación</t>
  </si>
  <si>
    <t xml:space="preserve">Durante lo transcurrido de la vigencia se ha mantenido actualizado el micrositio con la información de las elecciones 2023, donde se encuentran las respectivas resoluciones que las fundamentan y toda la información requerida para el proceso de participación e inscripciones de candidatos y electores. </t>
  </si>
  <si>
    <r>
      <rPr>
        <sz val="12"/>
        <rFont val="Arial Narrow"/>
        <family val="2"/>
      </rPr>
      <t xml:space="preserve">TRP_1.11_Link menú participa. </t>
    </r>
    <r>
      <rPr>
        <u/>
        <sz val="12"/>
        <color rgb="FF1155CC"/>
        <rFont val="Arial Narrow"/>
        <family val="2"/>
      </rPr>
      <t>https://www.culturarecreacionydeporte.gov.co/es/asuntos-locales-y-participacion/noticias/elecciones-consejos-de-cultura-y-deporte-2023</t>
    </r>
  </si>
  <si>
    <t>Revisados los soportes dispuestos en la carpeta compartida para el seguimiento del PAAC, se evidenció:
  La Dirección de Asuntos Locales y Participación, reportó la actualización del menú "Participa" de la SCRD en la página web de la entidad e indicó que se encuentra direccionado al micrositio del Sistema Distrital de Arte Cultura y Patrimonio -SDACP- donde se actualiza permanentemente la información, de las elecciones 2023, resoluciones e información del proceso de participación e inscripciones de candidatos y electores. 
  Ahora bien, al consultar la página web de la SCRD, se evidenció la actualización del menú "Participa" de la SCRD, en el siguiente link: https://www.culturarecreacionydeporte.gov.co/es/asuntos-locales-y-participacion/noticias/elecciones-consejos-de-cultura-y-deporte-2023.</t>
  </si>
  <si>
    <r>
      <rPr>
        <sz val="12"/>
        <rFont val="Arial Narrow"/>
        <family val="2"/>
      </rPr>
      <t xml:space="preserve">Se adjunta pantallazo de evidencia y se anexa link de la agenda de eventos en la página web.
</t>
    </r>
    <r>
      <rPr>
        <u/>
        <sz val="12"/>
        <color rgb="FF1155CC"/>
        <rFont val="Arial Narrow"/>
        <family val="2"/>
      </rPr>
      <t>https://culturarecreacionydeporte.gov.co/es/eventos</t>
    </r>
  </si>
  <si>
    <t xml:space="preserve">Se debe eliminar actividad, se encuentra duplicada con actividad 1,3 de componente 5, subcomponente 1 </t>
  </si>
  <si>
    <t>La presente actividad fue evaluada en el numeral 1,3 del subcomponente 1</t>
  </si>
  <si>
    <t>Observación:
 Debilidad en la planeación: Se evidencia debilidad en formulación de la actividad, dado que se encuentra duplicada.</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</si>
  <si>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</si>
  <si>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</si>
  <si>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</si>
  <si>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</si>
  <si>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</si>
  <si>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</si>
  <si>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 xml:space="preserve">Durante el primer cuatrimestre de 2023, en la Dirección de Personas Jurídicas se atendieron el 100% de las solicitudes de orientaciones virtuales y/o presenciales requeridas para la formalización y fortalecimiento de las ESAL de competencia de la SCRD, lo que equivale a un total de 85 orientaciones brindadas. </t>
  </si>
  <si>
    <t>Radicados Orfeo: 20232300049283, 20232300057973, 20232300058443, 20232300059533, 20232300064923, 20232300073503, 20232300073583, 20232300073663, 20232300074193, 20232300077403, 20232300079073, 20232300083673, 20232300024101, 20232300049953, 20232300053853, 20232300057273, 20232300058653, 20232300064393, 20232300077283, 20232300085913, 20232300087303, 20232300088183, 20232300039981, 20232300093943, 20232300094503, 20232300095413, 20232300095853, 20232300099203, 20232300100813, 20232300101083, 20232300104783, 20232300105873, 20232300106363, 20232300106803, 20232300108573, 20232300108753, 20232300108793, 20232300109113, 20232300109973, 20232300110983, 20232300115023, 20232300115593, 20232300116073, 20232300116983, 20232300118753, 20232300120573, 20232300120923, 20232300122183, 20232300123903, 20232300123943, 20232300125913, 20232300126333, 20232300133623, 20232300133913, 20232300133923, 20232300134453, 20232300134753, 20232300169223, 20232300167143, 20232300163423, 20232300162483, 20232300162453, 20232300161583, 20232300157883, 20232300157803, 20232300157403, 20232300156813, 20232300156113, 20232300156023, 20232300156013, 20232300154113, 20232300153603, 20232300153263, 20232300152463, 20232300152223, 20232300151633, 20232300150383, 20232300150163, 20232300146443, 20232300146113, 20232300146073, 20232300145823, 20232300144943, 20232300140833, 20232300139923</t>
  </si>
  <si>
    <t>Se evidencia información en expedientes de Orfeo/ dependencia Dirección de personas Jurídicas</t>
  </si>
  <si>
    <t>Revisados los soportes dispuestos en la carpeta compartida para el seguimiento del PAAC, se evidenció :
  La Dirección de Personas Jurídicas, reportó que en el cuatrimestre se efectuaron 85 orientaciones virtuales y presenciales con el propósito formalizar y fortalecer las ESAL de competencia de la SCRD. 
 Ahora bien, se verificó que se subieron la totalidad de los 85 soportes a la carpeta respectiva. Finalmente, revisado el sistema documental Orfeo se verificó que los siguientes radicados 20232300150383, 20232300150163, 20232300146443, 2023230014611 (muestra tomada) se encontraban debidamente radicados, evidenciando el cumplimiento de la totalidad de las orientaciones.</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</si>
  <si>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</si>
  <si>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</si>
  <si>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</si>
  <si>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</si>
  <si>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t>
  </si>
  <si>
    <t>DACP/FORMACIÒN:100%
SIPC/INFRA: 100%
BEPS: 100%</t>
  </si>
  <si>
    <t xml:space="preserve">DACP/FORMACIÒN: En el marco del Programa Distrital de Estímulos se dio apertura a la Beca de Apoyo para la Profesionalización de Artistas.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
DACP/SIPC: Se llevó a cabo  una (1) jornada informativa acerca de la convocatoria de la Ley del espectáculo público-  LEP para la vigencia 2023.
DACP/BEPS:  En el marco del proyecto PI 7885, se realizaron jornadas informativas, socializando  los  Beneficios Economicos Peirodicos BEPS-aportes para los  creadores y gestores culturalres. B
</t>
  </si>
  <si>
    <t>TRP_1_1.4_Jornada Informativa BECA/SENA
TRP_1_1.4_ Jornada InformativaLEP
TRP_1_1.4_BEPS</t>
  </si>
  <si>
    <t>Se evidencia registro de la ejecución de actividades programadas para el seguimiento del I cuatrimestre</t>
  </si>
  <si>
    <t>Revisados los soportes dispuestos en la carpeta compartida para el seguimiento del PAAC, se evidenció:
 La Dirección de Arte Cultura y Patrimonio, reportó para el cuatrimestre que se efectuaron las siguientes jornadas y espacios de participación y de socialización: 
 FORMACIÒN
 * 22 jornadas en los cuales se informó a la ciudadanía acerca de la Beca de Apoyo para la Profesionalización de Artista, en el marco del Programa Distrital de Estímulos
 * 1 jornada en el marco de la convocatoria SENA 2023 de oferta de programas de formación titulada (técnicos y tecnológicos).
 SIPC 
 * 1 jornada informativa acerca de la convocatoria de la Ley del espectáculo público- LEP para la vigencia 2023.
 BEPS
 * En el marco del proyecto PI 7885, se realizaron jornadas informativas, socializando los BEPS-aportes para los creadores y gestores culturales.
 Ahora bien, la dependencia cumplió con la meta establecida .</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</si>
  <si>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</si>
  <si>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</si>
  <si>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</si>
  <si>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</si>
  <si>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Las Agendas de Participación Anual aun se encuentran en concertación en llos consejos debido a que este año hay elecciones y a partir de julio se tendrán nuevos consejeros que conformaran el Sistema Distrital de Arte, Cultura y Patrimonio.</t>
  </si>
  <si>
    <t>No se cuenta con reporte, justificación del proceso</t>
  </si>
  <si>
    <t>Actividad que no se encuentra programada para finalización en el período de evaluación. 
 Sin embargo, la Dirección de Asuntos Locales y Participación reportó que las Agendas de Participación Anual aún se encuentran en concertación en los consejos debido a que este año hay elecciones y a partir de julio se tendrán nuevos consejeros que conformarán el Sistema Distrital de Arte, Cultura y Patrimonio.</t>
  </si>
  <si>
    <t>Observación.
 Se evidencia debilidad en la planeación de la actividad, toda vez que debió programarse su fecha de inicio, de conformidad con el reporte de la dependencia, siendo una situación previsible. 
 Se recomienda mejorar su formulación de tal forma que se ajuste claramente a las dinámicas del proceso.
 Observación.
 Debilidad en la formulación del PAAC: Debido a que no hay coherencia en la planeación de la actividad en relación al producto y soporte, toda vez que la actividad no es concreta si el producto será una reporte publicaciones del micrositio o el link de las publicaciones.
  Se recomienda se revise la coherencia de la formulación de la actividad y el producto y se determine claramente si el producto será una reporte mensual o el link de las publicaciones.</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</si>
  <si>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</si>
  <si>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</si>
  <si>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</si>
  <si>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</si>
  <si>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</si>
  <si>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r>
      <rPr>
        <sz val="11"/>
        <color rgb="FF000000"/>
        <rFont val="Quattrocento Sans"/>
        <family val="2"/>
      </rPr>
      <t xml:space="preserve">Desde la Dirección de lectura y Bibliotecas se envía el reporte para el periodo de Enero a Abril de 2023 correspondiente a la página web de </t>
    </r>
    <r>
      <rPr>
        <u/>
        <sz val="11"/>
        <color rgb="FF1155CC"/>
        <rFont val="Quattrocento Sans"/>
        <family val="2"/>
      </rPr>
      <t>www.biblored.gov.co</t>
    </r>
    <r>
      <rPr>
        <sz val="11"/>
        <color rgb="FF000000"/>
        <rFont val="Quattrocento Sans"/>
        <family val="2"/>
      </rPr>
      <t>. En este se incluye la información estadística relacionada con el número de visitantes, lugares y noticias más consultadas. Adicionalmente, se da cuenta del número de actualizaciones, eventos de programación misional, noticias, temas de interés de la ciudadanía en general, y novedades en la prestación de servicios.</t>
    </r>
  </si>
  <si>
    <t>Informe Acciones Portal Web: www.biblored.gov.co
Periodo del informe: enero a abril de 2023
Archivo cargado en la carpeta compartida por la OAP-Plan Anticorrupción y Atención al ciudadano 2023</t>
  </si>
  <si>
    <t>Revisados los soportes y reportes dispuestos en la carpeta compartida para el seguimiento del PAAC, se evidenció :
  La Dirección de Lectura y Bibliotecas, reportó la generación de 4 reportes de las publicaciones de enero al mes de abril en el micrositio de Biblored. 
  Ahora bien, al revisar los soportes de cumplimiento de la actividad que adjuntó la dependencia ejecutora, se evidenció que se generaron 4 reportes de manera mensualizada, para efectos de cumplir con las fechas establecidas en la actividad.</t>
  </si>
  <si>
    <t>Realizar 12 publicaciones en el micrositio de la DEEP</t>
  </si>
  <si>
    <t>12 publicaciones</t>
  </si>
  <si>
    <t>Publicaciones en el micrositio de la DEEP</t>
  </si>
  <si>
    <t>Link de publicaciones en el micrositio</t>
  </si>
  <si>
    <t>Dirección de Economía, Estudios y Política</t>
  </si>
  <si>
    <t xml:space="preserve">Se realizó la publicación de todos los documentos e informes generados por la Dirección para conocimiento de la ciudadanía y de la entidad. </t>
  </si>
  <si>
    <t>https://ant.culturarecreacionydeporte.gov.co/es/economia-estudios-y-politica/publicaciones</t>
  </si>
  <si>
    <t>Se evidencia el registro en las publicaciones de la página web</t>
  </si>
  <si>
    <t xml:space="preserve">Revisados el reporte dispuesto en la carpeta compartida para el seguimiento del PAAC, se evidenció:
  La Dirección de Economía Estudios y Política, reportó el link de publicaciones en el micrositio de la página web de la DEEP.
  Ahora bien, al consultar el link https://ant.culturarecreacionydeporte.gov.co/es/economia-estudios-y-politica/publicaciones, no fue posible verificar publicaciones relacionadas en el referido link y revisada la nueva pagina en el link https://www.culturarecreacionydeporte.gov.co/es/economia-estudios-y-politica/publicaciones, solo se encontró una publicación del 2023 "Ocupación del sector cultural y creativo".
</t>
  </si>
  <si>
    <t>Observación.
 Debilidad en los Soportes documentales, por cuanto no se adjuntó soportes de cumplimiento a la carpeta drive de seguimiento del PAAC y al momento de revisión en el micrositio de la dependencia no se pudo establecer su publicación, motivo por el cual al estar programadas 12 publicaciones, a corte 30 de abril, se debieron haber realizado las publicaciones de 4, sin embargo solamente se evidencio publicación de 1.  
  Se recomienda adjuntar los soportes de acuerdo al soporte de cumplimiento determinado en a la actividad por la dependencia ejecutora.</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</si>
  <si>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</si>
  <si>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</si>
  <si>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</si>
  <si>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</si>
  <si>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</si>
  <si>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Se realizó la publicación de todas las convocatorias ofertadas (Fase 1) en el Mmicrositio de convocatorias de la Entidad. 
 Nota: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</si>
  <si>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TRP_1_1.18_Links convocatorias ofertadas SCRD</t>
  </si>
  <si>
    <t>Actividad que no se encuentra programada para finalización en el período de evaluación. 
  Sin embargo, el área reportó avances de la actividad propuesta, en la carpeta compartida para el seguimiento del PAAC, así:
  La Dirección de Fomento, reportó que se efectuaron las publicaciones de todas las convocatorias ofertadas (Fase 1) en el micrositio de convocatorias de la Entidad, para un total de 26 de conformidad con la base denominada "Link convocatorias ofertadas "
  Ahora bien, al revisar el link https://sicon.scrd.gov.co/convocatorias?entidad%5B0%5D=2, se verificó la publicación de algunas de las convocatorias relacionadas en la base de datos denominada "Link convocatorias ofertadas corte 31 de diciembre", así:
 https://sicon.scrd.gov.co/convocatorias/1885
 https://sicon.scrd.gov.co/convocatorias/1999
 https://sicon.scrd.gov.co/convocatorias/2006</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</si>
  <si>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</si>
  <si>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</si>
  <si>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</si>
  <si>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</si>
  <si>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</si>
  <si>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Desde la oficina Juridica se realizo la Publicacion del  link de Transparencia donde se publica trimestralmente el informe de defensa judicia en la pagina web.</t>
  </si>
  <si>
    <t>Se anexa el pantallazo de la publicacion del informe en la pagina web 
TRP_1_1,19 Pantallazo</t>
  </si>
  <si>
    <t>Se evidencia registro de la ejecución de actividades progrmadas para el seguimiento del I cuatrimestre</t>
  </si>
  <si>
    <t>Revisados los soportes y reportes dispuestos en la carpeta compartida para el seguimiento del PAAC, se evidencia :
  La Oficina Asesora Jurídica, informó que publicó en el link de Transparencia, el informe trimestralmente de defensa judicial.
  Ahora bien, al consultar la página web de la SCRD, en el link https://www.culturarecreacionydeporte.gov.co/es/transparencia-acceso-informacion-publica/planeacion-presupuesto-informes/informes-defensa-publica-prevencion-dano-publico, se evidenció la publicación del informe trimestral de defensa judicial a marzo 2023.</t>
  </si>
  <si>
    <t>Publicar mensualmente en la página web de la entidad / Link de Transparencia / Publicación de la información contractual.</t>
  </si>
  <si>
    <t>12 publicaciones mensuales
 (Diciembre 2021 se publica en 10 primeros días de enero 2023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</si>
  <si>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</si>
  <si>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</si>
  <si>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</si>
  <si>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Se publica de manera mensual</t>
  </si>
  <si>
    <r>
      <rPr>
        <sz val="12"/>
        <rFont val="Arial Narrow"/>
        <family val="2"/>
      </rPr>
      <t xml:space="preserve">Se anexa evidencia de la publicacion de la gestión contractual en pantallazo y link de la página web.
</t>
    </r>
    <r>
      <rPr>
        <u/>
        <sz val="12"/>
        <color rgb="FF1155CC"/>
        <rFont val="Arial Narrow"/>
        <family val="2"/>
      </rPr>
      <t>https://culturarecreacionydeporte.gov.co/es/transparencia-acceso-informacion-publica/contratacion/detalle-de-contratos</t>
    </r>
  </si>
  <si>
    <t>Se evidencia pantallazo y registro en pagina web link de transparencia</t>
  </si>
  <si>
    <t>Revisados los soportes y reportes dispuestos en la carpeta compartida para el seguimiento del PAAC, se evidenció : 
  El Grupo Interno de Trabajo de Contratación, realizó el reporte en la matriz de seguimiento correspondiente a la publicación información contractual (mensual) en la página web de la entidad. 
  Ahora bien, al consultar la página web de la SCRD https://culturarecreacionydeporte.gov.co/es/transparencia-acceso-informacion-publica/contratacion/detalle-de-contratos, se evidenció la publicación de 4 reportes de enero de 2023 a abril de 2023.</t>
  </si>
  <si>
    <r>
      <rPr>
        <b/>
        <sz val="12"/>
        <color theme="1"/>
        <rFont val="Arial Narrow"/>
        <family val="2"/>
      </rPr>
      <t xml:space="preserve">Subcomponente 2:
</t>
    </r>
    <r>
      <rPr>
        <sz val="12"/>
        <color theme="1"/>
        <rFont val="Arial Narrow"/>
        <family val="2"/>
      </rPr>
      <t xml:space="preserve">
Lineamientos de Transparencia Pasiva</t>
    </r>
  </si>
  <si>
    <t>Elaborar y publicar el informe mensual de gestión de peticiones 2023</t>
  </si>
  <si>
    <t>11 informes de gestión de peticiones publicados en el link de transparencia de la página web de la Entidad.</t>
  </si>
  <si>
    <t>Informes mensuales de PQRS de la Entidad</t>
  </si>
  <si>
    <t>Número de radicado y/o pantallazo de publicación del link de transparencia de los informes mensuales</t>
  </si>
  <si>
    <t>Para este cuatrimestre se realizaron y se radicaron cuatro informes sobre la gestión de las peticiones realizadas por la ciudadanía, estos corresponden a los meses de enero, febrero, marzo y abril 2023 (Radicados Orfeo: 20237000065013, 20237000126493, 20237000157553 y 20237000184233.), Así mismo, se realizó la publicación de estos documentos en el micrositio de Atención y servicios a la ciudadanía: https://www.culturarecreacionydeporte.gov.co/es/transparencia-acceso-informacion-publica/planeacion-presupuesto-informes/informes-acceso-informacion-quejas-reclamos</t>
  </si>
  <si>
    <t>TRP_2_2.1 Informe enero 2023
TRP_2_2.1 Informe febrero 2023
TRP_2_2.1 Informe marzo 2023
TRP_2_2.1 Informe abril 2023
TRP_2_2.1 Remision informe enero 2023
TRP_2_2.1 Remision informe febrero 2023
TRP_2_2.1 Remision informe marzo 2023
TRP_2_2.1 Remision informe abril 2023
TRP_2_2.1Publicación info PQRS</t>
  </si>
  <si>
    <t>Como oportunidad de mejora, se recomienda crear dentro de la lista desplegable la vigencia 2023 en la página web, para poder aplicar los correspondientes filtros.</t>
  </si>
  <si>
    <t>Diseñar un nuevo formato digital de encuesta de percepción del servicio para el área de Relacionamiento con la ciudadanía</t>
  </si>
  <si>
    <t>1 Formato digital de encuenta de percepción del servicio</t>
  </si>
  <si>
    <t>Formato encuesta</t>
  </si>
  <si>
    <t>Para este periodo se realizó una propuesta de encuesta a la OAP con radicado 20237000079693 con el fin de ajustar la encuesta actual y así, facilitar a la ciudadanía, su diligenciamiento.</t>
  </si>
  <si>
    <t>TRP_2_2.2 Propuesta encuesta satisfacc
TRP_2_2.2 Solicitud modifi encuesta satiss</t>
  </si>
  <si>
    <t xml:space="preserve">Se evidencia la propuesta de encuesta de satisfacción y la solicitud de modificación </t>
  </si>
  <si>
    <t xml:space="preserve">Esta Oficina recomienda dar celeridad al proceso de oficialización de la encuesta para ser publicada ante la ciudadanía y comenzar su aprovechamiento lo más pronto posible. </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</si>
  <si>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</si>
  <si>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</si>
  <si>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</si>
  <si>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</si>
  <si>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A la fecha no se ha identificado un trámite, OPA o consulta de información que haya sido validado por el DAFP</t>
  </si>
  <si>
    <t xml:space="preserve">No se visualiza documento que soporte la ejecución de esta actividad </t>
  </si>
  <si>
    <t xml:space="preserve">Se recomienda a las áreas responsables dar inicio a la construcción de este documento puesto que conlleva un proceso la revisión  y aprobación, por tanto y para cumplir con la meta establecida es importante generar el documento borrador inicial y surtir el trámite que corresponda. </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</si>
  <si>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</si>
  <si>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</si>
  <si>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</si>
  <si>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</si>
  <si>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</si>
  <si>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Para este periodo se realizaron dos mesas de trabajo con las diferentes dependencias de la Entidad que tienen trámites donde se realizó la actualización de la Guía de Trámites y servicios de Bogotá y SUIT.</t>
  </si>
  <si>
    <t>TRP_2_2.4 Actas de rev tramites marzo 23
TRP_2_2.4 Actas de rev tramites abril 23</t>
  </si>
  <si>
    <t xml:space="preserve">Se evidencian y validan las dos actas generadas durante el periodo de evaluación </t>
  </si>
  <si>
    <t xml:space="preserve">Esta oficina informa como observación respecto a la planeación de las actividades contempladas para las acciones,  ya que se presenta una sobre ejecución , por tanto, es importante la planeación y programación de todas las actividades para el  transcurso de la vigencia. 
Adicionalmente, como oportunidad de mejora se recomienda que dentro de las actas que se generen derivados de los procesos de revisión se adiciona en fechas para los compromisos suscritos con esto fortalecer las labores de monitoreo y seguimiento </t>
  </si>
  <si>
    <t>Publicación a los grupos de valor del documento de análisis de brechas del IDI 2022 según FURAG 2023.</t>
  </si>
  <si>
    <t>1 publicación del documento de análisis de brechas del IDI 2022 según FURAG 2023.</t>
  </si>
  <si>
    <t>Documento de análisis de brechas de IDI 2022</t>
  </si>
  <si>
    <t>Pantallazos de publicación y/o radicado del documento de análisis de brechas del IDI 2022 según FURAG 2023.</t>
  </si>
  <si>
    <t xml:space="preserve">No aplica avance </t>
  </si>
  <si>
    <t xml:space="preserve">El inicio de ejecución de esta acción está planteado para el primero de junio del 2023, por ende, para este período de seguimiento no se validó 
 </t>
  </si>
  <si>
    <t xml:space="preserve">No obstante que el inicio de la acción está planteado para el primero de junio del 2023,  esta oficina recomienda a los responsables generar sesiones de trabajo introductorias frente a la construcción del documento determinando su objetivo, alcance, análisis, responsables, de otros aspectos. </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</si>
  <si>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</si>
  <si>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</si>
  <si>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</si>
  <si>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</si>
  <si>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</si>
  <si>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DF: 100%
 DACP:100%</t>
  </si>
  <si>
    <t>DF: De acuedo con la oferta de convocatorias de Ia primera Fase del Programa Distrital de Estímulos, se reportan en I Cuatrimestre 35 espacios de participación y de socialización en los cuales se informó a la ciudadanía acerca del portafolio de convocatorias ofertadas y se resolvieron sus dudas y cuestionamientos.
 DACP/BEPS:  En el marco de los servicios desarrollados por la DACP  a través del PI 7885, se han realizado asesorias y orientaciones  para el registro y posible vinculación como beneficiario de los aportes para los creadores y gestores culturales de Bogotá BEPS</t>
  </si>
  <si>
    <t>TRP_2_2.6_Espacios de socialización de convocatorias
TRP_2_2.6_ BEPS</t>
  </si>
  <si>
    <t xml:space="preserve">La oficina de control interno recomienda la revisión y alineación de lo establecido en la meta y su indicador frente a los resultados reportados, dado que la meta apunta a 10 reportes (se entendería uno mensual) no obstante en los meses de febrero y marzo se ejecutaron 54 sesiones y se reporta por parte de las dependencias encargadas 100% de cumplimiento, siendo que apenas se tienen dos reportes. </t>
  </si>
  <si>
    <r>
      <rPr>
        <b/>
        <sz val="12"/>
        <color theme="1"/>
        <rFont val="Arial Narrow"/>
        <family val="2"/>
      </rPr>
      <t xml:space="preserve">Subcomponente 3:
</t>
    </r>
    <r>
      <rPr>
        <sz val="12"/>
        <color theme="1"/>
        <rFont val="Arial Narrow"/>
        <family val="2"/>
      </rPr>
      <t xml:space="preserve"> Elaboración de Instrumentos de Gestión de la Información</t>
    </r>
  </si>
  <si>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</si>
  <si>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</si>
  <si>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</si>
  <si>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</si>
  <si>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</si>
  <si>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t xml:space="preserve">Para la actualización e identificación de activos de información 2023, se iniciaron actividades con la planeación de cronograma, elaboración y ajuste de presentación en PowerPoint, envio de memorando a las diferentes áreas de la SCRD para el nombramiento de un representante que asistirá a las mesas de trabajo para el desarrollo de las actividades.
GITSA: La OTI es  la encargda de liderar actualizacion, del cual el proceso de gestion documental hace parte equipo interdiciplinarios que debe contruir y gestionra dicho producto, por lo que se iniciaran las mesas de trabajo </t>
  </si>
  <si>
    <t>TRP_3_3.1 Memorando Orfeo 20231600154783
TRP_3_3.1 Presentación el PowerPoint</t>
  </si>
  <si>
    <t xml:space="preserve">La oficina de control interno recomienda la generación del Cronograma de trabajo para esta acción, con esto poder realizar monitoreo y seguimiento por las diferentes líneas de defensa </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</si>
  <si>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</si>
  <si>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</si>
  <si>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</si>
  <si>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</si>
  <si>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</si>
  <si>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 xml:space="preserve">Proceso  se encuentra en tramite el cual  ya fue presnetado en comite institucional y esta pendiente de aprobacion. </t>
  </si>
  <si>
    <t>Anexo correos y proyecto resolución.
TRP_3_3,2 Borrador resolución</t>
  </si>
  <si>
    <t xml:space="preserve">Se evidencia documento proyecto de resolución y gestión realizada vía correo electrónico frente a la atención de la acción. </t>
  </si>
  <si>
    <t xml:space="preserve">No obstante al avance presentado por las dependencias responsables, la oficina de control interno recomienda dar celeridad al cumplimiento de esta acción debido a que el proyecto de resolución se emitió en 2022 y para la presente vigencia aún continúa en trámite. </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</si>
  <si>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</si>
  <si>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</si>
  <si>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</si>
  <si>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</si>
  <si>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r>
      <rPr>
        <sz val="12"/>
        <rFont val="Arial Narrow"/>
        <family val="2"/>
      </rPr>
      <t xml:space="preserve">Se elaboro y publicó en en porta el esquema de publicación el cual se encuentra publicado en la página web. Se anexa pantallazo y link 
</t>
    </r>
    <r>
      <rPr>
        <u/>
        <sz val="12"/>
        <color rgb="FF1155CC"/>
        <rFont val="Arial Narrow"/>
        <family val="2"/>
      </rPr>
      <t>https://www.culturarecreacionydeporte.gov.co/es/transparencia-acceso-informacion-publica/datos-abiertos/esquema-de-publicacion-de-la-informacion</t>
    </r>
  </si>
  <si>
    <t>Se anexa evidencia del esquema de publicacion: archivo en carpeta y link de publicación en la página web. pantallazo y link 
https://www.culturarecreacionydeporte.gov.co/es/transparencia-acceso-informacion-publica/datos-abiertos/esquema-de-publicacion-de-la-informacion"</t>
  </si>
  <si>
    <t>Se evidencia publicación en pagina web, link de transparencia para la vigencia 2023</t>
  </si>
  <si>
    <t xml:space="preserve">Dentro de los soportes documentales se evidencia pantallazo del seguimiento al esquema de publicación de información en la página web de la Secretaría </t>
  </si>
  <si>
    <t xml:space="preserve">Como oportunidad de mejora esta oficina informa que los soportes del seguimiento realizado no reflejan la fecha de ejecución, por tanto y como está planteado dentro del indicador, es importante que en los soportes posteriores (seguimientos) demuestren cuando se ejecutó dicha actividad. </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</si>
  <si>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</si>
  <si>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</si>
  <si>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</si>
  <si>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</si>
  <si>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</si>
  <si>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 xml:space="preserve">Se presenta informe de avance de cumplimiento de implementacion de PGD el cual al corte presenta un avance del 72%. Para la vigencia 2023 se poyecto dar cumplimeinto al 26%, presentando un avance del 1,5% sobre lo proyectado. </t>
  </si>
  <si>
    <t>TRP_3_ 3,4 INFORME PGD ENE- ABR</t>
  </si>
  <si>
    <t xml:space="preserve">Dentro de las evidencias suministradas, se observa el informe de seguimiento frente a la implementación del programa de gestión documental de la entidad. </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</si>
  <si>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</si>
  <si>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</si>
  <si>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</si>
  <si>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</si>
  <si>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Se reporta actrualizacion en pagina del inventario de bogota en febrero 2023</t>
  </si>
  <si>
    <t>https://inventariobogota.sdp.gov.co/estudios/mapeando-el-centro-econom%C3%ADa-cultural-y-creativa-en-el-centro-de-bogot%C3%A1</t>
  </si>
  <si>
    <t>Se evidencia reporte publicado en link asociado</t>
  </si>
  <si>
    <t>Se valida el reporte emitido a la página de inventario Bogotá de la Secretaría Distrital de Planeación respondiente al mes de febrero de la presente vigencia., Sin embargo se enfatiza en la importancia de apuntar al cumplimiento de la acción y el indicador propuesto el cual consiste en la radicación oficial de un informe de revisión y seguimiento.
El área reporta avance del 33%</t>
  </si>
  <si>
    <t xml:space="preserve">No obstante al reporte y publicación en la página del inventario de Bogotá de la Secretaría Distrital de Planeación, se recomienda que la acción con su respectivo indicador apunten a la generación y radicación de un documento con destino a dicha entidad, por tanto las actividades que se adelanten para los posteriores seguimientos deben ser enmarcadas al cumplimiento de lo establecido. </t>
  </si>
  <si>
    <r>
      <rPr>
        <b/>
        <sz val="12"/>
        <color theme="1"/>
        <rFont val="Arial Narrow"/>
        <family val="2"/>
      </rPr>
      <t xml:space="preserve">Subcomponente 4: 
</t>
    </r>
    <r>
      <rPr>
        <sz val="12"/>
        <color theme="1"/>
        <rFont val="Arial Narrow"/>
        <family val="2"/>
      </rPr>
      <t>Criterio diferencial de Accesibilidad</t>
    </r>
  </si>
  <si>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</si>
  <si>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</si>
  <si>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</si>
  <si>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</si>
  <si>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</si>
  <si>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 xml:space="preserve">Para este cuatrimestre, el equipo de Relacionamiento con la Ciudadanía  de conformidad con la Resolución 1519 de 2020 realizó dos reuniones para revisar la estructura del micrositio de atención y servicios a la ciudadanía de la página web y elaboró el cronograma de trabajo para actualización del espacio. </t>
  </si>
  <si>
    <t>TRP_4_4.1 Reporte avances micrositio
TRP_4_4.1 Cronograma ajuste micrositio
TRP_4_4.1 Propuesta ajuste micrositio</t>
  </si>
  <si>
    <t>Fueron validadas por parte de la Oficina de Control Interno las evidencias suministradas con relación a la actualización del micrositio por tanto se da por cumplido lo programado. 
El área reporta avance del 33%</t>
  </si>
  <si>
    <t xml:space="preserve">La Oficina de Control Interno recomienda dar celeridad al proceso de actualización del micrositio debido a las fechas programadas para culminación de este. </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</si>
  <si>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</si>
  <si>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</si>
  <si>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</si>
  <si>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</si>
  <si>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</si>
  <si>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</si>
  <si>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Se solicitó a través del radicado Orfeo 20237000172863 a la OAP la eliminación de esta actividad por duplicidad con la actividad 4.4 de este mismo componente. 
Se realizó la solicitud de una pieza informativa a la Oficina Asesora de Comunicaciones para invitar a todos los colaboradores de la Entidad, en especial a los referentes en trámites, para presentar una propuesta de documento con el fin de traducirlo a lenguaje claro con el apoyo de la Veeduría Distrital.</t>
  </si>
  <si>
    <t>TRP_4_4.2 Solicitud ajuste PAAC a OAP
TRP_4_4.2 Solicitud pieza doc lenguaje claro</t>
  </si>
  <si>
    <t>Se evidencia la gestión realizada por las dependencias para la atención de la acción 
El área reporta avance del 25%</t>
  </si>
  <si>
    <t xml:space="preserve">La Oficina de Control Interno recomienda y hace énfasis en la celeridad del desarrollo de las actividades para generar el documento oficial el cual debe quedar radicado antes de la fecha final de la acción definida. </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</si>
  <si>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</si>
  <si>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</si>
  <si>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</si>
  <si>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</si>
  <si>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 xml:space="preserve">Constante mente se producen contenido accesibles, la página cuenta con los botones de contraste y centro de relevo. Se realizan videos con subtitulos y lengua de señas. 
</t>
  </si>
  <si>
    <r>
      <rPr>
        <sz val="12"/>
        <color rgb="FF000000"/>
        <rFont val="Arial Narrow"/>
        <family val="2"/>
      </rPr>
      <t xml:space="preserve">Se anexan pantallazos y link de contenidos :https://www.culturarecreacionydeporte.gov.co/es
https://www.youtube.com/watch?v=g8iE91vvOgg
https://www.youtube.com/watch?v=RrSdhG1IDCo
https://www.youtube.com/watch?v=QtwdBd27cHk
</t>
    </r>
    <r>
      <rPr>
        <u/>
        <sz val="12"/>
        <color rgb="FF1155CC"/>
        <rFont val="Arial Narrow"/>
        <family val="2"/>
      </rPr>
      <t>https://www.youtube.com/watch?v=KQV0ziQ1KRw&amp;list=PL2Lpk8Cly91Kkcmo-ey-rBUS5lCtC6ztT</t>
    </r>
    <r>
      <rPr>
        <sz val="12"/>
        <color rgb="FF000000"/>
        <rFont val="Arial Narrow"/>
        <family val="2"/>
      </rPr>
      <t xml:space="preserve">
</t>
    </r>
  </si>
  <si>
    <t xml:space="preserve">Se observan los soportes estimados para el cuatrimestre en relación a la publicación de información en la página web de la Secretaría para ciudadanía en condición de discapacidad </t>
  </si>
  <si>
    <t xml:space="preserve">La Oficina de Control Interno recomienda que, para el tema de accesibilidad a la información pública, es importante tener en cuenta y garantizar el cumplimiento del anexo 1 de la resolución 1519 de 2020, el cual contiene las directrices para la accesibilidad web. </t>
  </si>
  <si>
    <t>Se realizó la solicitud de una pieza informativa a la Oficina Asesora de Comunicaciones para invitar a todos los colaboradores de la Entidad, en especial a los referentes en trámites, para presentar una propuesta de documento con el fin de traducirlo a lenguaje claro con el apoyo de la Veeduría Distrital.</t>
  </si>
  <si>
    <t>TRP_4_4.4 Solicitud pieza doc lenguaje claro</t>
  </si>
  <si>
    <r>
      <rPr>
        <b/>
        <sz val="12"/>
        <color theme="1"/>
        <rFont val="Arial Narrow"/>
        <family val="2"/>
      </rPr>
      <t xml:space="preserve">Subcomponente 5:
</t>
    </r>
    <r>
      <rPr>
        <sz val="12"/>
        <color theme="1"/>
        <rFont val="Arial Narrow"/>
        <family val="2"/>
      </rPr>
      <t>Monitoreo del Acceso a la Información pública</t>
    </r>
  </si>
  <si>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</si>
  <si>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</si>
  <si>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</si>
  <si>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</si>
  <si>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Se cuenta con informe de verificación de contenidos en pagina Web, el cual se encuentra en proceso de analiis por parte de OAP y Comunicaciones</t>
  </si>
  <si>
    <t>TRP_5_5,1 Diagnostico link de transparencia y normativa aplicada</t>
  </si>
  <si>
    <t>Se evidencia soporte de avance</t>
  </si>
  <si>
    <t xml:space="preserve">Se observa el soporte que da cuenta del seguimiento realizado al cumplimiento de la ley de transparencia. </t>
  </si>
  <si>
    <t xml:space="preserve">La Oficina de Control Interno recomienda dentro de los informes que se generen para validar el cumplimiento de la ley de transparencia incluir las fechas de ejecución. del seguimiento. </t>
  </si>
  <si>
    <r>
      <rPr>
        <b/>
        <sz val="16"/>
        <color theme="1"/>
        <rFont val="Arial Narrow"/>
        <family val="2"/>
      </rPr>
      <t xml:space="preserve">SEXTO COMPONENTE: INICIATIVAS ADICIONALES
</t>
    </r>
    <r>
      <rPr>
        <sz val="12"/>
        <color theme="1"/>
        <rFont val="Arial Narrow"/>
        <family val="2"/>
      </rPr>
      <t xml:space="preserve">
Las entidades deberán contemplar iniciativas que permitan fortalecer su estrategia de lucha contra la corrupción. </t>
    </r>
  </si>
  <si>
    <r>
      <rPr>
        <b/>
        <sz val="12"/>
        <color theme="1"/>
        <rFont val="Arial Narrow"/>
        <family val="2"/>
      </rPr>
      <t xml:space="preserve">Otras iniciativas:
</t>
    </r>
    <r>
      <rPr>
        <sz val="12"/>
        <color theme="1"/>
        <rFont val="Arial Narrow"/>
        <family val="2"/>
      </rPr>
      <t xml:space="preserv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t>
    </r>
  </si>
  <si>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</si>
  <si>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</si>
  <si>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</si>
  <si>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</si>
  <si>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</si>
  <si>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A la fecha el documento se encuentra en revisión y actualización junto con la Oficina Asesora Jurídica, el área de Contratación y la Oficina de Control Disciplinario interno</t>
  </si>
  <si>
    <t>Mesa de trabajo para revisión
https://drive.google.com/file/d/1cJTZWaGG7LQDv5WbhEGkIZL9gG2505mM/view?usp=drive_web&amp;authuser=5
IA_1_1,1 Soporte programación reunión
IA_1_1,1 Acta de reunión</t>
  </si>
  <si>
    <t>Se evidencia soporte mesa de trabajo y pantallazo de programación</t>
  </si>
  <si>
    <t>De acuerdo a información del área esta actividad no se encuentra programada para su realización en el período evaluado.
 La dependencia reporta avances del 20% sobre la actividad programada.</t>
  </si>
  <si>
    <t>Sin embargo, dentro de la programación del PAAC, no es posible identificar una fecha de realización de la misma, toda vez que comienza el 1/01/2023 y termina el 31/12/2023
 Se recomienda que al momento de elaborar el PAAC, establecer fechas de cumplimiento de las actividades a fin de evitar el riesgo de incumplimiento al cierre de la vigencia.
La actividad no se encuentra programada para su terminación en el  trimestre evaluado.</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</si>
  <si>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</si>
  <si>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</si>
  <si>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</si>
  <si>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A corte de 30 de abril no se realizaron campañas</t>
  </si>
  <si>
    <t xml:space="preserve">No se han ejecutado actividades </t>
  </si>
  <si>
    <t>La dependencia no reporta avances sobre la actividad programada.</t>
  </si>
  <si>
    <t>No es posible medir el grado de cumplimiento o incumplimiento teniendo en cuenta que dentro de la programación de este componente del PAAC no es posible identificar una fecha de realización de la actividad, toda vez que comienza el 1/01/2023 y termina el 31/12/2023.
 Se recomienda que al momento de elaborar el PAAC, establecer fechas de cumplimiento de las actividades a fin poder evaluar el grado de avance  y de evitar el riesgo de incumplimiento al cierre de la vigencia.</t>
  </si>
  <si>
    <t>1 Plan de Integridad 2023 de la SCRD elaborado y publicado</t>
  </si>
  <si>
    <t>Plan de Integridad 2023 de la SCRD</t>
  </si>
  <si>
    <t>Números de radicado de la pieza de comunicación de publicación en página web y Cultunet y del Plan de Integridad 2023 de la SCRD</t>
  </si>
  <si>
    <t>Desde el GITGTH se realizó la actualización y publicación del Plan de Integridad el cual se puede consultar en cultunet y en la página web de la SCRD.</t>
  </si>
  <si>
    <t>https://intranet.culturarecreacionydeporte.gov.co/sites/default/files/archivos_paginas/plan_de_integridad_2023.pdf#overlay-context=mipg/documentacion-del-sistema-de-gestion-mipg/procesos-de-apoyo/gestion-de-talento-humano</t>
  </si>
  <si>
    <t>Se pudo verificar documento publicado en la intranet</t>
  </si>
  <si>
    <t>Se evidencia la publicación en la Cultunet, eneel siguiente enlace: https://intranet.culturarecreacionydeporte.gov.co/sites/default/files/archivos_paginas/plan_de_integridad_2023.pdf#overlay-context=mipg/documentacion-del-sistema-de-gestion-mipg/procesos-de-apoyo/gestion-de-talento-humano
 Se evidencia publicación en la página web, en el siguiente link: https://www.culturarecreacionydeporte.gov.co/sites/default/files/2023-02/plan_de_integridad_2023.pdf</t>
  </si>
  <si>
    <t xml:space="preserve">2 seguimientos del Plan de Integridad 2023 de la SCRD </t>
  </si>
  <si>
    <t>Seguimientos del Plan de Integridad 2023 de la SCRD</t>
  </si>
  <si>
    <t>Números de radicado del seguimientos del Plan de Integridad 2023 de la SCRD</t>
  </si>
  <si>
    <t>El seguimiento al cumplimiento del plan de integridad se realizará con corte de 30 de junio por lo que a la fecha no se ha realizado esta actividad</t>
  </si>
  <si>
    <t>N.A</t>
  </si>
  <si>
    <t>No es posible medir el grado de cumplimiento o incumplimiento teniendo en cuenta que dentro de la programación de este componente del PAAC no es posible identificar una fecha de realización de la actividad, toda vez que comienza el 1/01/2023 y termina el 31/12/2023.
Se recomienda que al momento de elaborar el PAAC, establecer fechas de cumplimiento de las actividades a fin poder evaluar el grado de avance y de evitar el riesgo de incumplimiento al cierre de la vigencia.</t>
  </si>
  <si>
    <t>Revisó:</t>
  </si>
  <si>
    <t>Avaló</t>
  </si>
  <si>
    <t>Aprobó</t>
  </si>
  <si>
    <t>CONTROL DE CAMBIOS</t>
  </si>
  <si>
    <t>Versión</t>
  </si>
  <si>
    <t>Fecha</t>
  </si>
  <si>
    <t>Cambios Realizados</t>
  </si>
  <si>
    <t>Emisión Inicial</t>
  </si>
  <si>
    <t>Equipo MIPG</t>
  </si>
  <si>
    <t>Jefe Oficina Asesora de Planeación</t>
  </si>
  <si>
    <t>Directora</t>
  </si>
  <si>
    <t xml:space="preserve"> </t>
  </si>
  <si>
    <t xml:space="preserve">IDENTIFICACIÓN DEL RIESGO </t>
  </si>
  <si>
    <t>EVALUACIÓN DEL RIESGO</t>
  </si>
  <si>
    <t>PLAN DE TRATAMIENTO O MANEJO DE RIESGOS -PMR</t>
  </si>
  <si>
    <t>Evaluación Independiente
Oficina de Control Interno
Tercera Línea de Defensa</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</si>
  <si>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</si>
  <si>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</si>
  <si>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</si>
  <si>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</si>
  <si>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</si>
  <si>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</si>
  <si>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</si>
  <si>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</si>
  <si>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</si>
  <si>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</si>
  <si>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</si>
  <si>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</si>
  <si>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</si>
  <si>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</si>
  <si>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</si>
  <si>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</si>
  <si>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</si>
  <si>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</si>
  <si>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</si>
  <si>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</si>
  <si>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</si>
  <si>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</si>
  <si>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</si>
  <si>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</si>
  <si>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</si>
  <si>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</si>
  <si>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1. Falta de integridad del servidor público
2. Manipulación de la información y fallas en la aplicación de los controles
3. Falta de control en la verificación de los requisitos legales.</t>
  </si>
  <si>
    <t xml:space="preserve">1. Investigaciones / sanciones disciplinarias, administrativas, fiscales y/o penales
2. Reclamaciones
</t>
  </si>
  <si>
    <t xml:space="preserve"> *PREVENTIVO * * *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</si>
  <si>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</si>
  <si>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</si>
  <si>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</si>
  <si>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</si>
  <si>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 xml:space="preserve"> *FUERTEFUERTE *FUERTE *FUERTE *FUERTE * *</t>
  </si>
  <si>
    <t>FUERTE</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</si>
  <si>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</si>
  <si>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</si>
  <si>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</si>
  <si>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</si>
  <si>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</si>
  <si>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No se reportan avances por parte de la primera línea de defensa en la actividad propuesta.</t>
  </si>
  <si>
    <r>
      <rPr>
        <b/>
        <sz val="11"/>
        <color theme="1"/>
        <rFont val="Calibri"/>
        <family val="2"/>
      </rPr>
      <t>12-05/2023 Auditor DDPRV:</t>
    </r>
    <r>
      <rPr>
        <sz val="11"/>
        <color theme="1"/>
        <rFont val="Calibri"/>
        <family val="2"/>
      </rPr>
      <t xml:space="preserve"> Se recomienda tener en cuenta que restan menos de dos meses para el cumplimiento de la acción.</t>
    </r>
  </si>
  <si>
    <t xml:space="preserve">Comunicación Estratégica </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</si>
  <si>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</si>
  <si>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</si>
  <si>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 xml:space="preserve"> Posibilidad de uso de poder  para  perder, manipular, alterar o publicar información de las convocatorias en los medios de comunicación  beneficiando intencionalmente a un tercero. </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</si>
  <si>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</si>
  <si>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</si>
  <si>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 xml:space="preserve"> *PREVENTIVO *DETECTIVO * * *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</si>
  <si>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</si>
  <si>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</si>
  <si>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</si>
  <si>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</si>
  <si>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 xml:space="preserve"> *FUERTEFUERTE *FUERTEFUERTE *FUERTEFUERTE *FUERTE * *</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</si>
  <si>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</si>
  <si>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1. Actas de comité con evidencia de la revisión 
2.2. 100% de las actividades con evidencias de ejecución </t>
  </si>
  <si>
    <t>Recursos humanos, técnicos, tecnológicos</t>
  </si>
  <si>
    <t>Profesional responsable de la divulgación y jefe de la OAC</t>
  </si>
  <si>
    <t>1. 30/05/2023
2. 15/12/2023</t>
  </si>
  <si>
    <t>1. Se evidencia el acta de comite primario de la OAC, dónde se expusieron las actividades que realiza la Oficina, la información que se maneja en la SCRD  y los canales de comunicación dispuestos para ello.
2. Se evidencia la socialización del programador de actividades para el periodo de enero a marzo de 2023 y la asignación de responsables para cada una de las tareas a ejecutar. Este seguimiento de conformidad con la fecha límite de implementación se debera reportar para toda la vigencia 2023.</t>
  </si>
  <si>
    <t>Seguimiento y Evaluación a la Gestión</t>
  </si>
  <si>
    <t>Realizar el seguimiento, control y evaluación a la gestión 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</si>
  <si>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</si>
  <si>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</si>
  <si>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</si>
  <si>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</si>
  <si>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 xml:space="preserve"> *PREVENTIVO *PREVENTIVO *PREVENTIVO *PREVENTIVO * *</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</si>
  <si>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</si>
  <si>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 xml:space="preserve"> *FUERTEFUERTE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</si>
  <si>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</si>
  <si>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</si>
  <si>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</si>
  <si>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Oficina de Control Interno</t>
  </si>
  <si>
    <t>1. 31/11/2023</t>
  </si>
  <si>
    <t>De conformidad con los reportes las actividades se encuentran en ejecución y dentro de los tiempos establecidos para realizarlas, por lo tanto se revisará su avance y/o cumplimiento en el próximo seguimiento al PAAC.</t>
  </si>
  <si>
    <t xml:space="preserve">Gestión Jurídica </t>
  </si>
  <si>
    <t xml:space="preserve">Garantizar el cumplimiento de las normas constitucionales y legales vigentes en todas las actuaciones jurídicas de la Secretaría Distrital de Cultura, Recreación y Deporte </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</si>
  <si>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</si>
  <si>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</si>
  <si>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</si>
  <si>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</si>
  <si>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 xml:space="preserve"> *PREVENTIVO *PREVENTIVO * * * *</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</si>
  <si>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</si>
  <si>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</si>
  <si>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100% de la información revisada/N°de solicitudes de información solicitadas</t>
  </si>
  <si>
    <t>Humanos</t>
  </si>
  <si>
    <t>Jefe Oficina de Control Interno Disciplinario y/o Abogado conocimiento del tramite</t>
  </si>
  <si>
    <t xml:space="preserve">Para el I Cuatrimestre se reportan 6 acciones constitucionales , las cuales se encuentran en proceso de trámite, para dar respuesta y realizar las acciones a las que haya lugar.
</t>
  </si>
  <si>
    <r>
      <rPr>
        <b/>
        <sz val="11"/>
        <color theme="1"/>
        <rFont val="Calibri"/>
        <family val="2"/>
      </rPr>
      <t xml:space="preserve">12-05-2023 Auditor DDPRV: </t>
    </r>
    <r>
      <rPr>
        <sz val="11"/>
        <color theme="1"/>
        <rFont val="Calibri"/>
        <family val="2"/>
      </rPr>
      <t>Teniendo en cuenta que la fecha de finalización de la actividad es hasta el mes de noviembre, se deben serguir reportando las evidencias que soporten el cumpliento de la acción.</t>
    </r>
  </si>
  <si>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</si>
  <si>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</si>
  <si>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</si>
  <si>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</si>
  <si>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 xml:space="preserve">1. Falencias en la validación de los requisitos de los consejeros.
2. Conflictos de intereses.
</t>
  </si>
  <si>
    <t>Perdida de credibilidad del sector cultura en la ciudadanía, lo que impactaría la participación ciudadana en el proceso de elecciones.</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</si>
  <si>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</si>
  <si>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</si>
  <si>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100% (Número de controles ejecutados / Número de resoluciones expedidas)*100</t>
  </si>
  <si>
    <t>Recurso humano y técnico</t>
  </si>
  <si>
    <t>Profesionales - Participación</t>
  </si>
  <si>
    <t>Se evidencias las Resoluciones 135 y 136 del 01 de marzo de  2023, donde se establecieron los respectivos calendarios electorales  para el proceso de elección de los Consejos locales y distritales del Sistema Distrital de Arte, Cultura y Patrimonio para el periodo 2023 – 2027 y la elección de los Consejos Locales del Sistema de participación en Deporte, Recreación, Actividad Física, Parques, Escenarios y Equipamientos Recreativos y Deportivos para Bogotá D.C. DRAFE para el periodo 2023 – 2027. De confomidad con las Resoluciones los procesos electorales finalizarán en el mes de junio, y hacia finales de julio se realizará el acto de instalación de consejeras y consejeros. De conformidad con los controles definidos, se deben aplicar durante toda la fase electoral por lo tanto, se verificarán su aplicación durante los próximos cuatrimestres.</t>
  </si>
  <si>
    <r>
      <rPr>
        <b/>
        <sz val="11"/>
        <color theme="1"/>
        <rFont val="Calibri"/>
        <family val="2"/>
      </rPr>
      <t xml:space="preserve">12-05-2023 Auditor DDPRV: </t>
    </r>
    <r>
      <rPr>
        <sz val="11"/>
        <color theme="1"/>
        <rFont val="Calibri"/>
        <family val="2"/>
      </rPr>
      <t>Cargar los soportes de la ajecución de los controles para cada Resolución de manera individual , nombrarlos de confomidad con el control, para facilitar el monitoreo.</t>
    </r>
  </si>
  <si>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</si>
  <si>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</si>
  <si>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</si>
  <si>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</si>
  <si>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</si>
  <si>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 xml:space="preserve">1. Emisión de documentos que afectan la correcta toma de decisiones
2. Investigaciones disciplinarias 
3. Desconfianza institucional
</t>
  </si>
  <si>
    <t xml:space="preserve"> *PREVENTIVO *PREVENTIVO *PREVENTIVO *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</si>
  <si>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</si>
  <si>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 *MODERADOFUERTE *FUERTEFUERTE *FUERTEFUERTE *FUERTE * *</t>
  </si>
  <si>
    <t>MODERADO</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</si>
  <si>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</si>
  <si>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</si>
  <si>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 xml:space="preserve">Recursos humanos, logisticos, técnicos y tecnológicos
</t>
  </si>
  <si>
    <t>Director (a) del Observatorio y Gestión del Conocimiento Cultural
Equipo de personal de la DOGC</t>
  </si>
  <si>
    <r>
      <rPr>
        <b/>
        <sz val="11"/>
        <color rgb="FF351C75"/>
        <rFont val="Calibri"/>
        <family val="2"/>
      </rPr>
      <t xml:space="preserve">11 - 05 - 2023. Auditor APS: </t>
    </r>
    <r>
      <rPr>
        <sz val="11"/>
        <color rgb="FF000000"/>
        <rFont val="Calibri"/>
        <family val="2"/>
      </rPr>
      <t xml:space="preserve">El alcance de seguimiento consistió en verificar el avance de las dos (2) actividades descritas en el plan de tratamiento para 2023. Se constatan evidencias en repositorio Drive de acceso institucional </t>
    </r>
    <r>
      <rPr>
        <u/>
        <sz val="11"/>
        <color rgb="FF1155CC"/>
        <rFont val="Calibri"/>
        <family val="2"/>
      </rPr>
      <t>https://drive.google.com/drive/u/0/folders/14c4Kp5BGvi8xXDRKDWXFdgODF0mH8rs7</t>
    </r>
    <r>
      <rPr>
        <sz val="11"/>
        <color rgb="FF000000"/>
        <rFont val="Calibri"/>
        <family val="2"/>
      </rPr>
      <t xml:space="preserve"> observando  la ejecucion de una (1) de dos (2) activdades previstas: 
</t>
    </r>
    <r>
      <rPr>
        <b/>
        <sz val="11"/>
        <color rgb="FF000000"/>
        <rFont val="Calibri"/>
        <family val="2"/>
      </rPr>
      <t xml:space="preserve">1. </t>
    </r>
    <r>
      <rPr>
        <sz val="11"/>
        <color rgb="FF000000"/>
        <rFont val="Calibri"/>
        <family val="2"/>
      </rPr>
      <t>Ejecución de dos (2) sensibilizaciones a los integrantes de los grupos con respecto al cambio del proceso, diagramar la propuesta de los procedimientos de Investigaciones, analítica de datos y sistema de información y narrativas.</t>
    </r>
    <r>
      <rPr>
        <b/>
        <sz val="11"/>
        <color rgb="FF351C75"/>
        <rFont val="Calibri"/>
        <family val="2"/>
      </rPr>
      <t xml:space="preserve"> </t>
    </r>
    <r>
      <rPr>
        <sz val="11"/>
        <color rgb="FF000000"/>
        <rFont val="Calibri"/>
        <family val="2"/>
      </rPr>
      <t>El avance de la meta 1 es del 50%.</t>
    </r>
    <r>
      <rPr>
        <b/>
        <sz val="11"/>
        <color rgb="FF351C75"/>
        <rFont val="Calibri"/>
        <family val="2"/>
      </rPr>
      <t xml:space="preserve">
</t>
    </r>
    <r>
      <rPr>
        <sz val="11"/>
        <color rgb="FF000000"/>
        <rFont val="Calibri"/>
        <family val="2"/>
      </rPr>
      <t xml:space="preserve">El proceso no reporta materialización del Riesgo. 
</t>
    </r>
  </si>
  <si>
    <r>
      <rPr>
        <b/>
        <sz val="11"/>
        <color rgb="FF351C75"/>
        <rFont val="Calibri"/>
        <family val="2"/>
      </rPr>
      <t xml:space="preserve">11 - 05 - 2023. Auditor APS: </t>
    </r>
    <r>
      <rPr>
        <sz val="11"/>
        <color rgb="FF000000"/>
        <rFont val="Calibri"/>
        <family val="2"/>
      </rPr>
      <t xml:space="preserve">Será Importante planificar o incluir en Plan de Trabajo presentado como evidencia,  los encuentros (mesas de trabajo) así como de las sensibilizaciones previstas, facilitando el monitoreo y ejecución. </t>
    </r>
  </si>
  <si>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</si>
  <si>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 lineamientos de gestión documental y de archivos con base en la normatividad legal aplicable y vigente para las 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</si>
  <si>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</si>
  <si>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</si>
  <si>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</si>
  <si>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</si>
  <si>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</si>
  <si>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</si>
  <si>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</si>
  <si>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HUMANO</t>
  </si>
  <si>
    <t xml:space="preserve">Proceso de Gestión Documental </t>
  </si>
  <si>
    <r>
      <rPr>
        <b/>
        <sz val="11"/>
        <color rgb="FF351C75"/>
        <rFont val="Calibri"/>
        <family val="2"/>
      </rPr>
      <t xml:space="preserve">11 - 05 - 2023. Auditor APS: </t>
    </r>
    <r>
      <rPr>
        <sz val="11"/>
        <color rgb="FF000000"/>
        <rFont val="Calibri"/>
        <family val="2"/>
      </rPr>
      <t xml:space="preserve">El alcance de seguimiento consistió en verificar el avance de las tres (3) actividades descritas en el plan de tratamiento para 2023.  Se evidencia en repositorio Drive de acceso institucional registos asociados a los avnces presentados: </t>
    </r>
    <r>
      <rPr>
        <u/>
        <sz val="11"/>
        <color rgb="FF1155CC"/>
        <rFont val="Calibri"/>
        <family val="2"/>
      </rPr>
      <t>https://drive.google.com/drive/folders/1HyS-ewBmERcgjk3ES-u726Pkq3cOKSsL</t>
    </r>
    <r>
      <rPr>
        <sz val="11"/>
        <color rgb="FF000000"/>
        <rFont val="Calibri"/>
        <family val="2"/>
      </rPr>
      <t xml:space="preserve">, observando  la ejecucion de dos (2) de las tres (3) activdades previstas:
</t>
    </r>
    <r>
      <rPr>
        <b/>
        <sz val="11"/>
        <color rgb="FF000000"/>
        <rFont val="Calibri"/>
        <family val="2"/>
      </rPr>
      <t xml:space="preserve">1. </t>
    </r>
    <r>
      <rPr>
        <sz val="11"/>
        <color rgb="FF000000"/>
        <rFont val="Calibri"/>
        <family val="2"/>
      </rPr>
      <t xml:space="preserve">Se observa dos documentos en proceso de borrador: DOC-PR-04 y borrador para la creación de formato de préstamos documentales. 
</t>
    </r>
    <r>
      <rPr>
        <b/>
        <sz val="11"/>
        <color rgb="FF000000"/>
        <rFont val="Calibri"/>
        <family val="2"/>
      </rPr>
      <t xml:space="preserve">3. </t>
    </r>
    <r>
      <rPr>
        <sz val="11"/>
        <color rgb="FF000000"/>
        <rFont val="Calibri"/>
        <family val="2"/>
      </rPr>
      <t xml:space="preserve">Evidencias del levantamiento y verificación de 91 cajas del fondo documental del Instituto Distrital de Cultura y Turismo; y levantamiento del inventario documentos de los del archivo de gestión de la SCRD para la vigencia 2022 (1107 registros o carpetas)
Sin embargo, no se evidencia instrumento o documento que revele las actividades programadas ni el avance, que facilite hacer medición de la meta conforme a indicador descrito. 
El proceso no reporta materialización del Riesgo. </t>
    </r>
  </si>
  <si>
    <r>
      <rPr>
        <b/>
        <sz val="11"/>
        <color rgb="FF351C75"/>
        <rFont val="Calibri"/>
        <family val="2"/>
      </rPr>
      <t xml:space="preserve">11 - 05 - 2023. Auditor APS: </t>
    </r>
    <r>
      <rPr>
        <sz val="11"/>
        <color rgb="FF000000"/>
        <rFont val="Calibri"/>
        <family val="2"/>
      </rPr>
      <t xml:space="preserve">Definir de instrumento o mecanismo que revele las actividades programadas y se registre el avance de los mismos, que facilite hacer medición de la meta conforme a indicador descrito. </t>
    </r>
  </si>
  <si>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</si>
  <si>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</si>
  <si>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</si>
  <si>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</si>
  <si>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</si>
  <si>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</si>
  <si>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 xml:space="preserve"> *PREVENTIVO *DETECTIVO *DETECTIVO *DETECTIVO * *</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</si>
  <si>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</si>
  <si>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</si>
  <si>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1.  Un procedimiento actualizado
2. Una socialización efectuada</t>
  </si>
  <si>
    <t>Recursos humanos</t>
  </si>
  <si>
    <t>Profesionales Misionales Dirección de Fomento</t>
  </si>
  <si>
    <t>1 y 2. 30/06/2023</t>
  </si>
  <si>
    <r>
      <rPr>
        <b/>
        <sz val="11"/>
        <color rgb="FF351C75"/>
        <rFont val="Calibri"/>
        <family val="2"/>
      </rPr>
      <t xml:space="preserve">11 - 05 - 2023. Auditor APS: </t>
    </r>
    <r>
      <rPr>
        <sz val="11"/>
        <color rgb="FF000000"/>
        <rFont val="Calibri"/>
        <family val="2"/>
      </rPr>
      <t xml:space="preserve">El alcance de seguimiento consistió en verificar el avance de las dos (2) actividades descritas en el plan de tratamiento para 2023.  Se validó en repositorio Drive de acceso institucional evidencias asociados a los avances presentados </t>
    </r>
    <r>
      <rPr>
        <u/>
        <sz val="11"/>
        <color rgb="FF4A86E8"/>
        <rFont val="Calibri"/>
        <family val="2"/>
      </rPr>
      <t>https://drive.google.com/drive/folders/1eoc7NHjmkxQ-_4igrABxV0mRc7kREbzq</t>
    </r>
    <r>
      <rPr>
        <sz val="11"/>
        <color rgb="FF4A86E8"/>
        <rFont val="Calibri"/>
        <family val="2"/>
      </rPr>
      <t xml:space="preserve">, </t>
    </r>
    <r>
      <rPr>
        <sz val="11"/>
        <color rgb="FF000000"/>
        <rFont val="Calibri"/>
        <family val="2"/>
      </rPr>
      <t xml:space="preserve">observando que las evidencias aportadas no permiten dar cuenta de la ejecución de las actividades  programadas. Se alerta de que para revisar, actualizar y socializar los procedimientos asociados con banco de jurados contarán con mayo y junio conforme a fecha límite de implementación. 
El proceso no reporta materialización del Riesgo. 
Se observa analisis de segunda línea, en informe consolidado (Radicado: 20231700171833 de Fecha: 29-04-2023), alertando de la premura para ejecutar las acciones. </t>
    </r>
  </si>
  <si>
    <r>
      <rPr>
        <b/>
        <sz val="11"/>
        <color rgb="FF351C75"/>
        <rFont val="Calibri"/>
        <family val="2"/>
      </rPr>
      <t xml:space="preserve">11 - 05 - 2023. Auditor APS: </t>
    </r>
    <r>
      <rPr>
        <sz val="11"/>
        <color rgb="FF000000"/>
        <rFont val="Calibri"/>
        <family val="2"/>
      </rPr>
      <t>Acelerar acciones que permitan, entre otras,  revisar, actualizar y socializar los procedimientos asociados con banco de jurados, dado que cuentan con dos meses, o reevaluar la fecha límite conforme a realidad institucional del proceso</t>
    </r>
    <r>
      <rPr>
        <b/>
        <sz val="11"/>
        <color rgb="FF351C75"/>
        <rFont val="Calibri"/>
        <family val="2"/>
      </rPr>
      <t xml:space="preserve">. </t>
    </r>
  </si>
  <si>
    <t>RC-PCR-2</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</si>
  <si>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</si>
  <si>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 xml:space="preserve">1) Intereses personales
</t>
  </si>
  <si>
    <t>1) Sanciones administrativas y/o disciplinarias.
2) Hallazgos de entes de control.
3) Afectación de la imagen de la Secretaría.
4) Incumplimiento de la normatividad legal vigente.
5) Quejas por parte de terceros.
6) Demandas.</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</si>
  <si>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</si>
  <si>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*FUERTEFUERTE *FUERTE * * * *</t>
  </si>
  <si>
    <t xml:space="preserve">1. Socializar el Código de Integridad dentro del grupo de trabajo de la DPJ.
2. Socialización de las posibles consecuencias o sanciones generadas por la manipulación de información para favorecer a terceros.
</t>
  </si>
  <si>
    <t>Meta: 2 socializaciones del Código de Integridad dentro del grupo de trabajo de la DPJ. 
Indicador: No. de socializaciones del Código de Integridad, a los Profesionales de la DPJ</t>
  </si>
  <si>
    <t xml:space="preserve">1. Director (a) de Personas Jurídicas.
2. Profesionales Dirección de Personas Jurídicas. </t>
  </si>
  <si>
    <t>1. 01/01/2023
2. 30/11/2023</t>
  </si>
  <si>
    <r>
      <rPr>
        <b/>
        <sz val="11"/>
        <color rgb="FF351C75"/>
        <rFont val="Calibri"/>
        <family val="2"/>
      </rPr>
      <t xml:space="preserve">11 - 05 - 2023. Auditor APS: </t>
    </r>
    <r>
      <rPr>
        <sz val="11"/>
        <color rgb="FF000000"/>
        <rFont val="Calibri"/>
        <family val="2"/>
      </rPr>
      <t xml:space="preserve">El alcance de seguimiento consistió en verificar el avance de las dos (2) actividades descritas en el plan de tratamiento para 2023.  Se validó en repositorio Drive de acceso institucional evidencias asociados a los avances presentados </t>
    </r>
    <r>
      <rPr>
        <u/>
        <sz val="11"/>
        <color rgb="FF4A86E8"/>
        <rFont val="Calibri"/>
        <family val="2"/>
      </rPr>
      <t>https://drive.google.com/drive/folders/1eoc7NHjmkxQ-_4igrABxV0mRc7kREbzq</t>
    </r>
    <r>
      <rPr>
        <sz val="11"/>
        <color rgb="FF4A86E8"/>
        <rFont val="Calibri"/>
        <family val="2"/>
      </rPr>
      <t xml:space="preserve">, </t>
    </r>
    <r>
      <rPr>
        <sz val="11"/>
        <color rgb="FF000000"/>
        <rFont val="Calibri"/>
        <family val="2"/>
      </rPr>
      <t>observando:
1. Incumplimiento a la acción uno (1), dado que dichas socializaciones (meta 2) debió ejecutarse el 1 de enero de 2023, evindeciando debilidades en la planeación. 
2. No reporta avance según proceso. 
El proceso no reporta materialización del Riesgo. 
Se observa analisis de segunda línea, en informe consolidado (Radicado: 20231700171833 de Fecha: 29-04-2023), alertando de la situación del estado de las acciones.</t>
    </r>
  </si>
  <si>
    <r>
      <rPr>
        <b/>
        <sz val="11"/>
        <color rgb="FF351C75"/>
        <rFont val="Calibri"/>
        <family val="2"/>
      </rPr>
      <t xml:space="preserve">11 - 05 - 2023. Auditor APS: </t>
    </r>
    <r>
      <rPr>
        <sz val="11"/>
        <color rgb="FF000000"/>
        <rFont val="Calibri"/>
        <family val="2"/>
      </rPr>
      <t xml:space="preserve">Definir de instrumento o mecanismo que integre en el plan de acción del proceso y area de estas acciones, que permitan monitoreo y ejecución. Respecto a la primera acción, se recomienda reprogramar actividad para que sea ejecutada durante la vigencia 2023. </t>
    </r>
  </si>
  <si>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</si>
  <si>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DATOS GENERALES</t>
  </si>
  <si>
    <t>ACCIONES DE RACIONALIZACIÓN</t>
  </si>
  <si>
    <t>PLAN DE EJECUCIÓN</t>
  </si>
  <si>
    <t>N°</t>
  </si>
  <si>
    <t>NOMBRE DE TRÁMITE, PROCESO O PROCEDIMIENTO</t>
  </si>
  <si>
    <t>ESTADO</t>
  </si>
  <si>
    <t>SITUACIÓN ACTUAL</t>
  </si>
  <si>
    <t>DESCRIPCIÓN DE LA MEJORA A REALIZAR AL TRÁMITE, PROCESO O PROCEDIMIENTO</t>
  </si>
  <si>
    <t>BENEFICIO AL CIUDADANO Y/O ENTIDAD</t>
  </si>
  <si>
    <t>TIPO DE RACIONALIZACIÓN</t>
  </si>
  <si>
    <t>ACCIÓN ESPECÍFICA DE RACIONALIZACIÓN
(Acción incluida en plan de acción)</t>
  </si>
  <si>
    <t>DEPENDENCIA RESPONSABLE</t>
  </si>
  <si>
    <t>CORRESPONSABLE</t>
  </si>
  <si>
    <t>FECHA REALIZACIÓN</t>
  </si>
  <si>
    <t>FECHA IMPLEMENTACIÓN</t>
  </si>
  <si>
    <t>INICIO
dd/mm/aaaa</t>
  </si>
  <si>
    <t>FIN
dd/mm/aaaa</t>
  </si>
  <si>
    <t xml:space="preserve">
dd/mm/aaaa</t>
  </si>
  <si>
    <t>Declaratoria, revocatoria o cambio de nivel de intervención de un bien de interés cultural del ámbito Distrital</t>
  </si>
  <si>
    <t>Inscrito</t>
  </si>
  <si>
    <r>
      <rPr>
        <sz val="11"/>
        <color theme="1"/>
        <rFont val="Quattrocento Sans"/>
        <family val="2"/>
      </rPr>
      <t xml:space="preserve">El trámite de Declaratoria, revocatoria o cambio de nivel de intervención de un bien de interés cultural del ámbito Distrital, actualmente se realiza de manera presencial por medio de la radicación de la información en la oficina de correspondencia de la Secretaría Distrital de Cultura, Recreación y Deporte y de manera virtual a través del siguiente link: https://tramites.scrd.gov.co/tramites-y-servicios/t63278 integrado al portal </t>
    </r>
    <r>
      <rPr>
        <u/>
        <sz val="11"/>
        <color rgb="FF1155CC"/>
        <rFont val="Quattrocento Sans"/>
        <family val="2"/>
      </rPr>
      <t>Gov.co</t>
    </r>
  </si>
  <si>
    <t xml:space="preserve">El trámite de declaratoria, revocatoria o cambio de nivel de intervención de un bien de interés cultural del ámbito Distrital, se integrará al Sistema Único de Información Misional Sectorial, para el control y seguimiento de las solicitudes recibidas. </t>
  </si>
  <si>
    <t xml:space="preserve">Realizar seguimiento a las solicitudes recibidas del tramité  a través del  Sistema Único de Información Misional Sectorial; habilitar a la entidad la recepción y radicación de la solicitudes en un aplicativo virtual; mayor usabilidad, accesibilidad, seguridad e interoperabilidad. </t>
  </si>
  <si>
    <t>Tecnológica</t>
  </si>
  <si>
    <t xml:space="preserve"> Disponer de mecanismos de seguimiento a las solicitudes recibidas del trámite</t>
  </si>
  <si>
    <t>Se evidencia cumplimiento en relación con l,o programado para el I cuatrimestre</t>
  </si>
  <si>
    <t>Se evidencia la actualización de la política de Administración de Riesgos de la SCRD, de conformidad con la Guía para la administración del riesgo y el diseño de controles en entidades públicas del Departamento Administrativo de la Función Pública (DAFP). Versión 5 dic de 2020. 
La política fue aprobada en la sesión del Comité de Coordinación de Control Interno del 24 de enero de 2023, según Acta 01 de 2023.</t>
  </si>
  <si>
    <t>Se cumplió con la actividad propuestas, dentro de las fechas establecidas.</t>
  </si>
  <si>
    <t>Se evidencia la actualización y publicación de riesgos de corrupción de la vigencia 2023 tanto en Cultunet como en la página web de la SCRD</t>
  </si>
  <si>
    <r>
      <t xml:space="preserve">Se cumplió con la actividad propuestas, dentro de las fechas establecidas.
Sin embargo, se recomienda verificar la caratula del documento publicado en el botón de transparencia, ya que esta quedó con fecha de 2022, y el contenido del documento si corresponde a la política aprobada en el CICCI del 24 de enero de 2023.
</t>
    </r>
    <r>
      <rPr>
        <u/>
        <sz val="15"/>
        <color rgb="FF1155CC"/>
        <rFont val="Arial Narrow"/>
        <family val="2"/>
      </rPr>
      <t>https://www.culturarecreacionydeporte.gov.co/sites/default/files/2023-02/pol_riesgos_v2_2023.pdf</t>
    </r>
  </si>
  <si>
    <t>Se cumplió con la actividad propuesta, dentro de las fechas establecidas.</t>
  </si>
  <si>
    <r>
      <rPr>
        <b/>
        <sz val="12"/>
        <color rgb="FF351C75"/>
        <rFont val="Arial Narrow"/>
        <family val="2"/>
      </rPr>
      <t xml:space="preserve">11 - 05 - 2023. Auditor APS
</t>
    </r>
    <r>
      <rPr>
        <sz val="12"/>
        <color theme="1"/>
        <rFont val="Arial Narrow"/>
        <family val="2"/>
      </rPr>
      <t>1. Será importante precisar conforme al horizonte del proyecto de racionalización la fase ejecutarán para 2023, y documentarse en un Plan de trabajo: estas podrían también podrían considerar las etapas requeridas en el SUIT.
2. Cohesionar la información descrita para la meta, producto y soporte, dado que el dato de avance reportado en razón de los anteriores referentes, podría leerse desde diferentes perspectivas, conllevando a una posible incoherencia. 
3. Incluir en el reporte cualitativo las etapas de seguimiento a la estrategia de racionalización según SUIT.
4. Fortalecer el monitoreo de segunda línea.</t>
    </r>
  </si>
  <si>
    <t>El área aporta como soporte listado de expedientes donde se encuentra la documentación de los Consejos del Sistema Distrital de Arte, Cultura y patrimonio.
 El área informa avance del 22% de las actividades programadas para la vigencia.
 Llevando a cabo la verificación de los soportes soportes aportados por el área, se identificó:
 Se reportan 24 expedientes de Orfeo, de los cuales se revisa el 29%, con las siguientes observaciones:
 *Exped. No. 202321000104800001E : Documento sin firmar por presidente y secretaría técnica, en Orfeo con observación " Original firmado" Exped. No. 202321000104800001E 
 *Exped. No 202321005900100004E La dirección del micrositio reportado no permite apertura para su verificación. El expediente no contiene acta del Consejo.
 * Exped. No. 202321005900100011E : se evidencia acta del 3 marzo de 2023
 * Exped. No. 202321005900100012E, El expediente no contiene acta del Consejo, no se evidencia reunión.
 * Exped. No 202321000105600023E, Acta No. 1 no adjunta lista de asistencia ni se encuentra firmada 
 En archivo identificado como acta No. 2 contiene solamente una presentación con nombre " Consolidado por localidad y proceso"
 * Exped. No. 202321000105600022E, Al consultar este expediente, no se encuentra este número en el Sistema de Información Orfeo.
 * Exped. No. 202321000105600007E, Acta con Lista de asistencia incluida en el cuerpo de la misma.
 Al verificar en la página web, no se encuentra publicada en el micrositio de participación y territorio</t>
  </si>
  <si>
    <t>Las observaciones a la revisión de los soportes de la actividad planteada, se encuentran en la columna de seguimiento.
 No es posible identificar el grado de avance de la actividad, teniendo en cuenta que no se evidencia, por parte de esta oficina la realización de sesiones para verificar si se realizaron las actas de forma oportuna, así como tampoco se evidencia la programación de fechas para la realización de las reuniones. sin embargo y en aras de reconocer cuantitativamente las acciones adelantadas se reconoce un avance equivalente al avance del año.
 Se recomienda  al momento de elaborar el PAAC, establecer fechas de cumplimiento de las actividades a fin de evitar el riesgo de incumplimiento al cierre de la vigencia.: Es necesario que las actas se encuentren firmadas, en signo de validación del contenido de la misma, sea litográfica o digitalmente, en caso de las actas en las cuales se identifica la frase Original firmado, , se sugiere adjuntar en el Sistema de Información Orfeo y en el micrositio de la página el documento debidamente firmado.
 Establecer los controles necesarios para:
 * Asegurar que el expediente relacionado para consulta se encuentre en el Sistema de Gestión Documental Orfeo.
 * El link relacionado en el listado de expedientes permita su apertura y consulta.
 * Se realice la publicación oportuna en el micrositio correspondiente en la página web de la entidad.</t>
  </si>
  <si>
    <t>El área reporta que en el período evaluado no se tiene programada realización de actividades.</t>
  </si>
  <si>
    <t>El área reporta, mediante matriz identificada Socializaciones Fase I PSE, la realización de 35 espacios de dialogo, relacionando los orfeos que lo soportan, dando cumplimiento a la actividad</t>
  </si>
  <si>
    <t>De acuerdo al soporte aportado por el área, se observa sobre ejecución de la meta programada para el período.
 Es recomendable, al momento de la planeación de actividades, tener en cuenta los promedios históricos a fin de establecer datos mas acertados. 
 De igual forma, revisar si es prudente ajustar o replantear la meta para próximos seguimientos.</t>
  </si>
  <si>
    <t>Se verificó el 58,33% de los expedientes, aportados por el área como soporte de la realización de las actividades de los Consejos del Sistema Distrital de Arte, Cultura y Patrimonio, con las siguientes observaciones: 
 *202321000104800001E: Se evidencia acta con todos los soportes, con observación "original firmado"
 * 202321005900100004E: No contiene acta
 * 202321005900100011E: Se evidencia acta con todos los soportes, firmada litográficamente.
 * 202321005900100012E: No contiene acta 
 * 202321000105600021E: Contiene 4 actas con sus respectivos soportes
 *202321000105600018E : No existen resultados de consulta en el Orfeo
 *202321000105600023E: Acta No. 1 del 16/02/2023 sin firma, Acta No. 2 del 25/04/2023 no es acta, es presentación Consolidado por localidad y proceso.
 *202321000105600022E: No existen resultados de consulta en el Orfeo
 *202321000105600017E: Al ingresar al Orfeo No. 20232100085443 - Acta No. 1 de febrero de 2023 se identifica hoja en blanco con título " Borrador Radicados"
 Acta No. 2 Se identifica acta, sin firma, con orden del día, lista de asistencia y foto de asistencia de los participantes, no se tiene contenido no se informa sobre el desarrollo de la reunión, las conclusiones y compromisos.
 Acta No. 3 Orfeo No. 20232100159653, contiene hoja en blanco con título 4pm - 7pm (hora estándar de Colombia)
 * 202321000105600016E: Acta No. 1 con radicado 20232100084763 Hoja en Blanco con Título "Borrador", Acta No. 2 con radicado 20232100127613 Hoja en Blanco con Título "Borrador" , Acta No. 3 con radicado 20232100160583 Hoja en Blanco con Título "Borrador"
 * 202321000105600015E: Se encuentra el radicado No. 20232100083513 de fecha 22/02/2023 donde se evidencia una lista de asistencia, no se evidencia acta de reunión 
 * 202321000105600014E: Se verificaron los siguientes radicados así:
 20232100159533 del 23/04/2023 Acta realizada con observación de "original Firmado"
 20232100129023 del 27/03/2023 Correo del 16/03/2023 de citación con Orden del Dia
 20232100084983 del 22/02/2023 acta de diciembre de 2022
 20232100084973 del 22/02/2023 acta dic 2022
 * 202321000105600013E: Con radicado No. 20232100084203 del 22/02/2023 invitación Invitación a Sesión Ordinaria CLACP Teusaquillo Martes 21 de Febrero.
 *202321000105600012E: Con radicado No. 20232100083743 Acta de diciembre de 2022
 Con rad. 20232100128553 soporte de concertación de agenda
 Con radicado 20232100128563 Acta del 3 de marzo de 2023, con lista de asistencia, Acta realizada con observación de "original Firmado" 
 El área reporta avance del 10%</t>
  </si>
  <si>
    <t>Al revisar los expedientes, se observa que:
 * Contienen actas del año 2022
 * No todas las actas se encuentran firmadas
 * Alguna actas tienen la observación de "original Firmado"
 * Al momento de consulta en el Orfeo, no se genera resultado de la misma, para algunos expedientes.
 * Se evidencian hojas en blanco, sin contenido, en señal de separación de los radicados correspondientes.
 Se recomienda: instruir sobre la elaboración de actas de reunión a los responsables de realizar esta actividad, de la misma forma que en el manejo de los expedientes en el Sistema de información documental Orfeo.
 No es posible identificar el grado real de avance, en el período evaluado, teniendo en cuenta que su fecha de inicio es 01/03/2023 y su fecha de terminación es 31/12/2023.</t>
  </si>
  <si>
    <t>Se evidencia como anexo, la invitación realizada a todos los servidores de la Secretaría de Cultura Recreación y Deporte en el drive https://drive.google.com/drive/folders/1MT7UUXK8t3P_tU1yIzGCC9HADJA0d-Dh
 El área reporta cumplimiento del 50%
 En la pagina web de la SCRD, con fecha 25 de enero de 2023, en la sección de noticias, se encuentra soporte de la realización de audiencia pública de rendición de cuentas, en el link: https://www.culturarecreacionydeporte.gov.co/es/noticias/la-cultura-recreacion-y-deporte-el-poder-que-transforma-bogota</t>
  </si>
  <si>
    <t>De acuerdo a los soportes allegados por el área para la verificación del cumplimiento de la actividad, se identifica invitación a los servidores de la secretaria y no contempla a todos los grupos de valor del Sector Cultura.
 Los soportes planteados para el desarrollo de la actividad no son idóneos, teniendo que en cuenta que la invitación a la audiencia, no asegura su realización.
 Se recomienda, al momento de la formulación de las actividades del subcomponente, establecer los soportes idóneos, que puedan dar cuenta del cumplimiento de la acción planteada, en este caso un soporte más idóneo es los registros audiovisuales y de asistencia de la rendición de cuentas realizada.</t>
  </si>
  <si>
    <t>Se verificó el inventario de compromisos en la Plataforma Colibrí, aportado por el área, dentro del cual se encuentran cinco compromisos, dos actividades se encuentran cumplidas y tres en construcción.
 El área reporta 50% de cumplimiento</t>
  </si>
  <si>
    <t>No es posible identificar el grado de avance de la actividad, teniendo en cuenta que no se evidencia la programación de fechas para la realización de actividad, toda vez que la fecha de inicio es 1 de enero y fecha de terminación es 31 de diciembre de 2023. con el fin de reconocer el avance cualitativo de la acción se midió las actividades propuestas y las ejecutadas, pero es necesaria su revisión para tener una medición del alcance adecuada.
 Por lo tanto se toma como no programada para cumplimiento en el periodo evaluado.</t>
  </si>
  <si>
    <t>Se verifican los informes de PQRSD de los meses de enero-febrero-marzo-abril de 2023
 El área reporta cumplimiento del 33% de la acción programada.</t>
  </si>
  <si>
    <t>El área informa que la Entidad recibió tres (3) informes sobre la calidad de las respuestas emitidas a través del Sistema de Gestión de Peticiones Ciudadanas "Bogotá Te Escucha" correspondientes a los meses de enero, febrero y marzo de 2023 con los radicados Orfeo: 20237100032512, 20237100049682 y 20237100065962. 
 De la misma forma reporta cumplimiento del 33%</t>
  </si>
  <si>
    <t>En el Drive En el Drive numeral 4. Mecanismos para mejorar la atención al ciudadano, AC_1_1.4, se evidencia borrador de resolución con los anexos y copia del correo enviando resolución a la Oficina Jurídica con lo ajustes pertinentes.</t>
  </si>
  <si>
    <t>¿El número de actividades programadas para el año 2023 son 75? ¿cómo se determina que van en el 35% de lo programado? ¿La meta y el producto es un informe y la Oficina de Planeación registra que ese informe se presenta en diciembre, cómo se determina el % o lo programado para el cuatrimestre. Se presenta la medición del avance de la vigencia, sin embargo es importante revisar la acción y realizar el ajusta correspondiente frente a la meta anual y las periódicas.</t>
  </si>
  <si>
    <t>No es posible evidenciar si se cumplió con lo programado para el cuatrimestre ya que no se cuenta con la información para poder determinar el cumplimiento y el porcentaje de avance a la fecha de corte, la actividad está programada para el 30 de octubre de 2023 por lo anterior será evaluada en el tercer cuatrimestre.</t>
  </si>
  <si>
    <t>En el Drive numeral 4. Mecanismos para mejorar la atención al ciudadano, Ac_4_4.2 se  evidencian soportes de reunión con la OAP, documentos sobre el chat, y borrador protocolo para revisión.</t>
  </si>
  <si>
    <t>No es posible evidenciar si se cumplió con lo programado para el cuatrimestre ya que no se cuenta con la información para poder determinar el cumplimiento y el porcentaje de avance a la fecha de corte, el producto está programado para julio 17 de 2023</t>
  </si>
  <si>
    <t>Con base en el cronograma aprobado en reunión con la OAP el porcentaje de avance es del 20% pero en este cuatrimestre no estaba programado entregar el documento final, este se entregará el 31 de agosto y será evaluado en el segundo cuatrimestre.</t>
  </si>
  <si>
    <t>Las piezas informativas se encuentran programadas para presentar en el segundo semestre de la vigencia, se cuenta con evidencia de avance en relación con la acción</t>
  </si>
  <si>
    <t>Se valida en página web de la Secretaría la publicación de los informes de gestión de peticiones, evidenciando los correspondientes a los meses de enero, febrero, marzo y abril.</t>
  </si>
  <si>
    <t xml:space="preserve">Se evidencia la ejecución de 35 y 19 espacios  para  PDE y BEPS,  entre los  meses de febrero y marzo de 2023; cada 1 de estos espacios cuenta con su correspondiente radicado en Orfeo.  </t>
  </si>
  <si>
    <t>Se evidencia memorando remitido por la oficina de tics a las diferentes dependencias para el nombramiento de representante quién será el encargado de la identificación y actualización de los activos de información, así como también se visualiza la presentación donde se explica la iniciativa a desarrollar.</t>
  </si>
  <si>
    <t>Se dio cumplimiento a los definido en la  acción</t>
  </si>
  <si>
    <t>Se evidencian los soportes de la gestión realizada, frente a la pieza de lenguaje claro que se va a desarrollar por parte de la Entidad.
El área reporta avance 25% del total</t>
  </si>
  <si>
    <t xml:space="preserve">De acuerdo con lo evidenciado, la oficina de control interno recomienda para este ítem enfatizar las acciones a la generación del documento propuesto y su correspondiente radicación en Orfeo </t>
  </si>
  <si>
    <t>De acuerdo a la información reportada por el GIT de Talento Humano, la acción está planteada para desarrollar en el mes de junio de 2023.</t>
  </si>
  <si>
    <t>1, Para el período evaluado se tenia programada la publicación de dos (2) reportes, así: 
 * Corte a diciembre 31 de 2022, publicado el 20 de enero de 2023
 * Corte a 31 de marzo de 2023, debe estar publicado el 20 de abril de 2023.
 Sin embargo solamente se evidencia la publicación del primer reporte.
 2, De acuerdo a lo argumentado en el seguimiento,  las actividades planteadas " Elaborar y publicar los informes cualitativos trimestrales de avance a la gestión de los proyectos de inversión" no cumplen las características propuestas en el documento en mención, teniendo en cuenta que no se  mantiene un contacto directo con la ciudadanía y grupos de interés.  Y no se evidencia que exista la posibilidad de interacción, pregunta-respuesta y aclaraciones sobre las expectativas mutuas de la relación, por lo tanto  la actividad no es concordante con este sub componente del PAAC.
  Se recomienda:
 1, Dar cumplimiento oportuno de las actividades propuestas en el plan.
 2, Replantear esta actividad con el fin de que esté acorde con el objetivo del subcomponente.</t>
  </si>
  <si>
    <t xml:space="preserve">11 y 12 - 05 - 2023. Auditor APS: Al analizar el avance del PAAC 2023 y evidencias aportadas, se infiere que para el 2023 ejecutarán la fase 2 (pero no es explícito, y llegamos a la conclusión dado que referencian y aportan las historias de usuarios números 15 hasta la 22, que datan del 2022). Al indagar con responsables en la SCRD se indica en email (12-05-2023) por parte del proceso: "Se implementará la fase 2 DESARROLLO APLICATIVO CULTURED PARA RADICACIÒN, tanto presencial como virtual, que corresponden a las historias de usuarios números 15 hasta la 22 (...)".
Como parte de las evidencias se aportó el Acta del 28 de marzo de 2023 (Rad. No. 20231700133543) pero no de la ejecución de los compromisos descritos, entre ellos, el plan de acción de racionalización para 2023. Al indagar con responsables en la SCRD se indica en email (12-05-2023) por parte del proceso: "Actualmente se cuenta con la propuesta del plan de trabajo, que será validada y aprobada las actividades en concertación con la OTI Y OAP, y se radicará en la plataforma ORFEO, para dar cumplimiento a la etapa 1". Es decir, el Plan es una propuesta en etapa borrador, en espera de aprobación. 
Dado a que no se cuenta (aportó) evidencia objetiva, se solicitó aclaración mediante correo electrónico, el pasado 11 de mayo de 2023. Al respecto se indica en email (12-05-2023) por parte del proceso: "El 25%, corresponde a la etapa de planeación de la racionalización tecnológica del trámite, la cual tuvo cumplimiento a partir de la elaboración de las historias de usuarios para la fase 2. El 50% corresponde al desarrollo tecnológico al aplicativo CULTURED, con la funcionalidad para la radicación de trámites. El 25% restante corresponde a la implementación de las etapas 3,4,5 y 6 del proceso de racionalización de trámites en la plataforma SUIT"
Al verificar el cálculo cuantitativo del 25%, se observan las historias de usuarios que datan de 2022, que fueron tratadas en marzo de 2023, y un documento Plan de trabajo, en borrador en espera de aprobación. Lo anterior se agudiza cuando se compara con la meta, producto e indicador, dada a la débil cohesión entre estos aspectos.  Se concluye un avance del 202% considerando el estado del Plan de Trabajo.
De acuerdo con el aplicativo SUIT, se indago por el avance de las etapas de seguimiento a la estrategia de racionalización prevista, concluyendo: 
1. ¿Cuenta con el plan de trabajo para implementar la propuesta de mejora del trámite? Rta: Según Acta del 28 de marzo de 2023 (Rad. No. 20231700133543) se definió como compromiso el Plan, se aportó como evidencia propuesta del plan de trabajo, que será validada y aprobada las actividades en concertación con la OTI Y OAP, y se radicará en la plataforma ORFEO.
2. ¿Se implementó la mejora del trámite en la entidad? Rta: Al consultar el tramité en aplicativo, se evidencia historias de usuario que del 2022, y que conforme a Acta del 28 de marzo de 2023 (Rad. No. 20231700133543) se esta validando por OTI y OAP en 2023.
3. ¿Se actualizó el trámite en el SUIT incluyendo la mejora? Rta: Sin la precisión de la fase a ejecutarse para 2023, dado que no es clara la programación en el Plan de Trabajo, el cual esta en fase de propuesta. 
4. ¿Se ha realizado la socialización de la mejora tanto en la entidad como con los usuarios?  Rta: Sin la precisión de la fase a ejecutarse para 2023, dado que no es clara la programación en el Plan de Trabajo, el cual esta en fase de propuesta. 
5. ¿El usuario está recibiendo los beneficios de la mejora del trámite? Rta: Sin la precisión de la fase a ejecutarse para 2023, dado que no es clara la programación en el Plan de Trabajo, el cual esta en fase de propuesta. 
6. ¿La entidad ya cuenta con mecanismos para medir los beneficios que recibirá el usuario por la mejora del trámite? Rta: Sin la precisión de la fase a ejecutarse para 2023, dado que no es clara la programación en el Plan de Trabajo, el cual esta en fase de propuesta. 
</t>
  </si>
  <si>
    <t>Mayo 15 de 2023</t>
  </si>
  <si>
    <r>
      <t>12-05/2023 Auditor DDPRV:</t>
    </r>
    <r>
      <rPr>
        <sz val="11"/>
        <color rgb="FF000000"/>
        <rFont val="Calibri"/>
        <family val="2"/>
        <scheme val="minor"/>
      </rPr>
      <t xml:space="preserve"> Sin observaciones.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</si>
</sst>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mmmm\ d&quot; de &quot;yyyy"/>
    <numFmt numFmtId="168" formatCode="d/m/yyyy"/>
    <numFmt numFmtId="169" formatCode="d\.m"/>
  </numFmts>
  <fonts count="88">
    <font>
      <sz val="11"/>
      <color theme="1"/>
      <name val="Calibri"/>
      <scheme val="minor"/>
    </font>
    <font>
      <sz val="11"/>
      <color theme="1"/>
      <name val="Calibri"/>
      <family val="2"/>
      <scheme val="minor"/>
    </font>
    <font>
      <sz val="10"/>
      <color rgb="FF000000"/>
      <name val="Arial"/>
      <family val="2"/>
    </font>
    <font>
      <b/>
      <sz val="18"/>
      <color rgb="FFFFFFFF"/>
      <name val="Arial"/>
      <family val="2"/>
    </font>
    <font>
      <sz val="11"/>
      <name val="Calibri"/>
      <family val="2"/>
    </font>
    <font>
      <sz val="10"/>
      <color theme="1"/>
      <name val="Calibri"/>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2"/>
      <color rgb="FFFF0000"/>
      <name val="Calibri"/>
      <family val="2"/>
    </font>
    <font>
      <sz val="11"/>
      <color rgb="FF000000"/>
      <name val="Arial Narrow"/>
      <family val="2"/>
    </font>
    <font>
      <b/>
      <sz val="11"/>
      <color rgb="FF000000"/>
      <name val="Arial Narrow"/>
      <family val="2"/>
    </font>
    <font>
      <b/>
      <sz val="12"/>
      <color rgb="FF000000"/>
      <name val="Arial"/>
      <family val="2"/>
    </font>
    <font>
      <sz val="14"/>
      <color rgb="FF000000"/>
      <name val="Arial"/>
      <family val="2"/>
    </font>
    <font>
      <sz val="10"/>
      <color rgb="FF000000"/>
      <name val="Calibri"/>
      <family val="2"/>
    </font>
    <font>
      <b/>
      <sz val="10"/>
      <color rgb="FFFFFFFF"/>
      <name val="Arial"/>
      <family val="2"/>
    </font>
    <font>
      <b/>
      <sz val="10"/>
      <color theme="1"/>
      <name val="Calibri"/>
      <family val="2"/>
    </font>
    <font>
      <sz val="10"/>
      <color theme="1"/>
      <name val="Arial Narrow"/>
      <family val="2"/>
    </font>
    <font>
      <b/>
      <sz val="14"/>
      <color theme="1"/>
      <name val="Calibri"/>
      <family val="2"/>
    </font>
    <font>
      <sz val="12"/>
      <color theme="1"/>
      <name val="Arial Narrow"/>
      <family val="2"/>
    </font>
    <font>
      <b/>
      <sz val="36"/>
      <color theme="1"/>
      <name val="Arial Narrow"/>
      <family val="2"/>
    </font>
    <font>
      <b/>
      <sz val="16"/>
      <color theme="1"/>
      <name val="Arial Narrow"/>
      <family val="2"/>
    </font>
    <font>
      <sz val="16"/>
      <color theme="1"/>
      <name val="Arial Narrow"/>
      <family val="2"/>
    </font>
    <font>
      <b/>
      <sz val="32"/>
      <color theme="1"/>
      <name val="Arial Narrow"/>
      <family val="2"/>
    </font>
    <font>
      <b/>
      <sz val="12"/>
      <color theme="1"/>
      <name val="Arial Narrow"/>
      <family val="2"/>
    </font>
    <font>
      <u/>
      <sz val="12"/>
      <color rgb="FF0000FF"/>
      <name val="Arial Narrow"/>
      <family val="2"/>
    </font>
    <font>
      <sz val="15"/>
      <color theme="1"/>
      <name val="Arial Narrow"/>
      <family val="2"/>
    </font>
    <font>
      <sz val="20"/>
      <color theme="1"/>
      <name val="Arial Narrow"/>
      <family val="2"/>
    </font>
    <font>
      <u/>
      <sz val="12"/>
      <color rgb="FF0000FF"/>
      <name val="Arial Narrow"/>
      <family val="2"/>
    </font>
    <font>
      <u/>
      <sz val="12"/>
      <color rgb="FF000000"/>
      <name val="Arial Narrow"/>
      <family val="2"/>
    </font>
    <font>
      <sz val="11"/>
      <color theme="1"/>
      <name val="Quattrocento Sans"/>
      <family val="2"/>
    </font>
    <font>
      <sz val="12"/>
      <color rgb="FF000000"/>
      <name val="Arial Narrow"/>
      <family val="2"/>
    </font>
    <font>
      <sz val="12"/>
      <color rgb="FF000000"/>
      <name val="&quot;Arial Narrow&quot;"/>
    </font>
    <font>
      <u/>
      <sz val="12"/>
      <color rgb="FF0563C1"/>
      <name val="Arial Narrow"/>
      <family val="2"/>
    </font>
    <font>
      <u/>
      <sz val="12"/>
      <color rgb="FF0000FF"/>
      <name val="Arial Narrow"/>
      <family val="2"/>
    </font>
    <font>
      <u/>
      <sz val="11"/>
      <color rgb="FF000000"/>
      <name val="Quattrocento Sans"/>
      <family val="2"/>
    </font>
    <font>
      <sz val="11"/>
      <color rgb="FF000000"/>
      <name val="Quattrocento Sans"/>
      <family val="2"/>
    </font>
    <font>
      <u/>
      <sz val="12"/>
      <color rgb="FF0000FF"/>
      <name val="Arial Narrow"/>
      <family val="2"/>
    </font>
    <font>
      <u/>
      <sz val="12"/>
      <color rgb="FF0000FF"/>
      <name val="Arial Narrow"/>
      <family val="2"/>
    </font>
    <font>
      <u/>
      <sz val="11"/>
      <color rgb="FF0563C1"/>
      <name val="Calibri"/>
      <family val="2"/>
    </font>
    <font>
      <u/>
      <sz val="12"/>
      <color rgb="FF000000"/>
      <name val="Arial Narrow"/>
      <family val="2"/>
    </font>
    <font>
      <u/>
      <sz val="11"/>
      <color theme="10"/>
      <name val="Calibri"/>
      <family val="2"/>
    </font>
    <font>
      <sz val="11"/>
      <color theme="1"/>
      <name val="Calibri"/>
      <family val="2"/>
    </font>
    <font>
      <b/>
      <sz val="11"/>
      <color rgb="FFFFFFFF"/>
      <name val="Calibri"/>
      <family val="2"/>
    </font>
    <font>
      <b/>
      <sz val="11"/>
      <color theme="0"/>
      <name val="Calibri"/>
      <family val="2"/>
    </font>
    <font>
      <b/>
      <sz val="11"/>
      <color theme="1"/>
      <name val="Arial Narrow"/>
      <family val="2"/>
    </font>
    <font>
      <sz val="14"/>
      <color theme="1"/>
      <name val="Calibri"/>
      <family val="2"/>
    </font>
    <font>
      <b/>
      <sz val="11"/>
      <color theme="1"/>
      <name val="Calibri"/>
      <family val="2"/>
    </font>
    <font>
      <b/>
      <u/>
      <sz val="11"/>
      <color rgb="FF351C75"/>
      <name val="Calibri"/>
      <family val="2"/>
    </font>
    <font>
      <b/>
      <sz val="11"/>
      <color rgb="FF351C75"/>
      <name val="Calibri"/>
      <family val="2"/>
    </font>
    <font>
      <b/>
      <sz val="11"/>
      <color theme="0"/>
      <name val="Quattrocento Sans"/>
      <family val="2"/>
    </font>
    <font>
      <b/>
      <sz val="11"/>
      <color theme="1"/>
      <name val="Quattrocento Sans"/>
      <family val="2"/>
    </font>
    <font>
      <u/>
      <sz val="11"/>
      <color theme="1"/>
      <name val="Quattrocento Sans"/>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u/>
      <sz val="12"/>
      <color rgb="FF1155CC"/>
      <name val="Arial Narrow"/>
      <family val="2"/>
    </font>
    <font>
      <sz val="12"/>
      <color rgb="FF7030A0"/>
      <name val="Arial Narrow"/>
      <family val="2"/>
    </font>
    <font>
      <u/>
      <sz val="15"/>
      <color rgb="FF1155CC"/>
      <name val="Arial Narrow"/>
      <family val="2"/>
    </font>
    <font>
      <sz val="12"/>
      <name val="Arial Narrow"/>
      <family val="2"/>
    </font>
    <font>
      <b/>
      <sz val="14"/>
      <color theme="1"/>
      <name val="Arial Narrow"/>
      <family val="2"/>
    </font>
    <font>
      <b/>
      <sz val="12"/>
      <color rgb="FF351C75"/>
      <name val="Arial Narrow"/>
      <family val="2"/>
    </font>
    <font>
      <sz val="12"/>
      <color rgb="FF0000FF"/>
      <name val="Arial Narrow"/>
      <family val="2"/>
    </font>
    <font>
      <u/>
      <sz val="12"/>
      <color rgb="FF1155CC"/>
      <name val="&quot;Arial Narrow&quot;"/>
    </font>
    <font>
      <b/>
      <sz val="12"/>
      <color rgb="FF7030A0"/>
      <name val="Arial Narrow"/>
      <family val="2"/>
    </font>
    <font>
      <b/>
      <u/>
      <sz val="12"/>
      <color rgb="FF000000"/>
      <name val="Arial Narrow"/>
      <family val="2"/>
    </font>
    <font>
      <u/>
      <sz val="11"/>
      <color rgb="FF1155CC"/>
      <name val="Quattrocento Sans"/>
      <family val="2"/>
    </font>
    <font>
      <sz val="11"/>
      <color rgb="FF000000"/>
      <name val="Calibri"/>
      <family val="2"/>
    </font>
    <font>
      <u/>
      <sz val="11"/>
      <color rgb="FF1155CC"/>
      <name val="Calibri"/>
      <family val="2"/>
    </font>
    <font>
      <b/>
      <sz val="11"/>
      <color rgb="FF000000"/>
      <name val="Calibri"/>
      <family val="2"/>
    </font>
    <font>
      <u/>
      <sz val="11"/>
      <color rgb="FF4A86E8"/>
      <name val="Calibri"/>
      <family val="2"/>
    </font>
    <font>
      <sz val="11"/>
      <color rgb="FF4A86E8"/>
      <name val="Calibri"/>
      <family val="2"/>
    </font>
    <font>
      <b/>
      <sz val="11"/>
      <color theme="1"/>
      <name val="Segoe UI"/>
      <family val="2"/>
    </font>
    <font>
      <sz val="11"/>
      <color theme="1"/>
      <name val="Segoe UI"/>
      <family val="2"/>
    </font>
    <font>
      <sz val="11"/>
      <color rgb="FF000000"/>
      <name val="Calibri"/>
      <family val="2"/>
      <scheme val="minor"/>
    </font>
    <font>
      <b/>
      <sz val="11"/>
      <color rgb="FF000000"/>
      <name val="Calibri"/>
      <family val="2"/>
      <scheme val="minor"/>
    </font>
  </fonts>
  <fills count="29">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theme="4"/>
        <bgColor theme="4"/>
      </patternFill>
    </fill>
    <fill>
      <patternFill patternType="solid">
        <fgColor rgb="FFE2EFD9"/>
        <bgColor rgb="FFE2EFD9"/>
      </patternFill>
    </fill>
    <fill>
      <patternFill patternType="solid">
        <fgColor rgb="FFB4C6E7"/>
        <bgColor rgb="FFB4C6E7"/>
      </patternFill>
    </fill>
    <fill>
      <patternFill patternType="solid">
        <fgColor rgb="FFFBE4D5"/>
        <bgColor rgb="FFFBE4D5"/>
      </patternFill>
    </fill>
    <fill>
      <patternFill patternType="solid">
        <fgColor rgb="FFFFE598"/>
        <bgColor rgb="FFFFE598"/>
      </patternFill>
    </fill>
    <fill>
      <patternFill patternType="solid">
        <fgColor rgb="FF9CC2E5"/>
        <bgColor rgb="FF9CC2E5"/>
      </patternFill>
    </fill>
    <fill>
      <patternFill patternType="solid">
        <fgColor rgb="FF2E75B5"/>
        <bgColor rgb="FF2E75B5"/>
      </patternFill>
    </fill>
    <fill>
      <patternFill patternType="solid">
        <fgColor rgb="FFBF9000"/>
        <bgColor rgb="FFBF9000"/>
      </patternFill>
    </fill>
    <fill>
      <patternFill patternType="solid">
        <fgColor rgb="FF0070C0"/>
        <bgColor rgb="FF0070C0"/>
      </patternFill>
    </fill>
    <fill>
      <patternFill patternType="solid">
        <fgColor rgb="FF3366CC"/>
        <bgColor rgb="FF3366CC"/>
      </patternFill>
    </fill>
    <fill>
      <patternFill patternType="solid">
        <fgColor theme="0"/>
        <bgColor rgb="FF00FF00"/>
      </patternFill>
    </fill>
    <fill>
      <patternFill patternType="solid">
        <fgColor theme="0"/>
        <bgColor indexed="64"/>
      </patternFill>
    </fill>
  </fills>
  <borders count="92">
    <border>
      <left/>
      <right/>
      <top/>
      <bottom/>
      <diagonal/>
    </border>
    <border>
      <left/>
      <right/>
      <top/>
      <bottom/>
      <diagonal/>
    </border>
    <border>
      <left/>
      <right/>
      <top/>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style="thin">
        <color rgb="FF674EA7"/>
      </left>
      <right style="thin">
        <color rgb="FF674EA7"/>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top style="thick">
        <color rgb="FF7030A0"/>
      </top>
      <bottom/>
      <diagonal/>
    </border>
    <border>
      <left style="thin">
        <color theme="4"/>
      </left>
      <right/>
      <top style="thin">
        <color theme="4"/>
      </top>
      <bottom/>
      <diagonal/>
    </border>
    <border>
      <left/>
      <right style="thin">
        <color theme="4"/>
      </right>
      <top style="thin">
        <color theme="4"/>
      </top>
      <bottom/>
      <diagonal/>
    </border>
    <border>
      <left/>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top/>
      <bottom style="thin">
        <color theme="4"/>
      </bottom>
      <diagonal/>
    </border>
    <border>
      <left/>
      <right/>
      <top style="thin">
        <color theme="4"/>
      </top>
      <bottom style="thin">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theme="4"/>
      </left>
      <right style="thin">
        <color theme="4"/>
      </right>
      <top style="thin">
        <color theme="4"/>
      </top>
      <bottom style="thin">
        <color theme="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4"/>
      </left>
      <right style="thin">
        <color theme="4"/>
      </right>
      <top style="thin">
        <color theme="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theme="4"/>
      </right>
      <top style="thin">
        <color theme="4"/>
      </top>
      <bottom/>
      <diagonal/>
    </border>
    <border>
      <left style="thin">
        <color rgb="FF000000"/>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style="thin">
        <color theme="4"/>
      </right>
      <top style="thin">
        <color theme="4"/>
      </top>
      <bottom style="thin">
        <color theme="4"/>
      </bottom>
      <diagonal/>
    </border>
    <border>
      <left/>
      <right style="medium">
        <color theme="4"/>
      </right>
      <top style="thin">
        <color theme="4"/>
      </top>
      <bottom style="thin">
        <color theme="4"/>
      </bottom>
      <diagonal/>
    </border>
    <border>
      <left style="medium">
        <color theme="4"/>
      </left>
      <right/>
      <top/>
      <bottom/>
      <diagonal/>
    </border>
    <border>
      <left/>
      <right style="medium">
        <color theme="4"/>
      </right>
      <top/>
      <bottom/>
      <diagonal/>
    </border>
    <border>
      <left style="medium">
        <color theme="4"/>
      </left>
      <right/>
      <top/>
      <bottom style="thin">
        <color theme="4"/>
      </bottom>
      <diagonal/>
    </border>
    <border>
      <left/>
      <right style="medium">
        <color theme="4"/>
      </right>
      <top/>
      <bottom style="thin">
        <color theme="4"/>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s>
  <cellStyleXfs count="1">
    <xf numFmtId="0" fontId="0" fillId="0" borderId="0"/>
  </cellStyleXfs>
  <cellXfs count="343">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right" vertical="center"/>
    </xf>
    <xf numFmtId="0" fontId="8" fillId="3" borderId="4" xfId="0" applyFont="1" applyFill="1" applyBorder="1" applyAlignment="1">
      <alignment horizontal="center" vertical="center"/>
    </xf>
    <xf numFmtId="0" fontId="9" fillId="4" borderId="4" xfId="0" applyFont="1" applyFill="1" applyBorder="1" applyAlignment="1">
      <alignment horizontal="center" vertical="center"/>
    </xf>
    <xf numFmtId="0" fontId="8" fillId="5" borderId="4" xfId="0" applyFont="1" applyFill="1" applyBorder="1" applyAlignment="1">
      <alignment horizontal="center" vertical="center"/>
    </xf>
    <xf numFmtId="0" fontId="10" fillId="4" borderId="4" xfId="0" applyFont="1" applyFill="1" applyBorder="1" applyAlignment="1">
      <alignment horizontal="center" vertical="center"/>
    </xf>
    <xf numFmtId="0" fontId="8" fillId="6" borderId="4" xfId="0" applyFont="1" applyFill="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14" fillId="8" borderId="11" xfId="0" applyFont="1" applyFill="1" applyBorder="1" applyAlignment="1">
      <alignment horizontal="center" vertical="center" wrapText="1"/>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2" fillId="8" borderId="14" xfId="0" applyFont="1" applyFill="1" applyBorder="1" applyAlignment="1">
      <alignment horizontal="center" vertical="center"/>
    </xf>
    <xf numFmtId="0" fontId="12" fillId="0" borderId="15" xfId="0" applyFont="1" applyBorder="1" applyAlignment="1">
      <alignment horizontal="left" vertical="center"/>
    </xf>
    <xf numFmtId="164" fontId="16" fillId="0" borderId="12" xfId="0" applyNumberFormat="1" applyFont="1" applyBorder="1" applyAlignment="1">
      <alignment horizontal="center" vertical="center"/>
    </xf>
    <xf numFmtId="165" fontId="17" fillId="0" borderId="14" xfId="0" applyNumberFormat="1" applyFont="1" applyBorder="1" applyAlignment="1">
      <alignment horizontal="center" vertical="center"/>
    </xf>
    <xf numFmtId="164" fontId="16" fillId="0" borderId="13" xfId="0" applyNumberFormat="1" applyFont="1" applyBorder="1" applyAlignment="1">
      <alignment horizontal="center" vertical="center"/>
    </xf>
    <xf numFmtId="166" fontId="16" fillId="0" borderId="12" xfId="0" applyNumberFormat="1" applyFont="1" applyBorder="1" applyAlignment="1">
      <alignment horizontal="center" vertical="center"/>
    </xf>
    <xf numFmtId="166" fontId="16" fillId="0" borderId="13" xfId="0" applyNumberFormat="1" applyFont="1" applyBorder="1" applyAlignment="1">
      <alignment horizontal="center" vertical="center"/>
    </xf>
    <xf numFmtId="0" fontId="16" fillId="0" borderId="14" xfId="0" applyFont="1" applyBorder="1" applyAlignment="1">
      <alignment horizontal="center" vertical="center"/>
    </xf>
    <xf numFmtId="0" fontId="18" fillId="0" borderId="0" xfId="0" applyFont="1"/>
    <xf numFmtId="0" fontId="19" fillId="0" borderId="12" xfId="0" applyFont="1" applyBorder="1" applyAlignment="1">
      <alignment horizontal="center" vertical="center"/>
    </xf>
    <xf numFmtId="0" fontId="19" fillId="0" borderId="13" xfId="0" applyFont="1" applyBorder="1" applyAlignment="1">
      <alignment horizontal="center" vertical="center"/>
    </xf>
    <xf numFmtId="166" fontId="19" fillId="0" borderId="12" xfId="0" applyNumberFormat="1" applyFont="1" applyBorder="1" applyAlignment="1">
      <alignment horizontal="center" vertical="center"/>
    </xf>
    <xf numFmtId="166" fontId="19" fillId="0" borderId="13" xfId="0" applyNumberFormat="1" applyFont="1" applyBorder="1" applyAlignment="1">
      <alignment horizontal="center" vertical="center"/>
    </xf>
    <xf numFmtId="0" fontId="14" fillId="0" borderId="0" xfId="0" applyFont="1" applyAlignment="1">
      <alignment vertical="center"/>
    </xf>
    <xf numFmtId="0" fontId="14" fillId="11" borderId="16" xfId="0" applyFont="1" applyFill="1" applyBorder="1" applyAlignment="1">
      <alignment horizontal="left" vertical="center"/>
    </xf>
    <xf numFmtId="164" fontId="20" fillId="11" borderId="17" xfId="0" applyNumberFormat="1" applyFont="1" applyFill="1" applyBorder="1" applyAlignment="1">
      <alignment horizontal="center" vertical="center"/>
    </xf>
    <xf numFmtId="165" fontId="17" fillId="0" borderId="18" xfId="0" applyNumberFormat="1" applyFont="1" applyBorder="1" applyAlignment="1">
      <alignment horizontal="center" vertical="center"/>
    </xf>
    <xf numFmtId="164" fontId="20" fillId="11" borderId="19" xfId="0" applyNumberFormat="1" applyFont="1" applyFill="1" applyBorder="1" applyAlignment="1">
      <alignment horizontal="center" vertical="center"/>
    </xf>
    <xf numFmtId="166" fontId="20" fillId="11" borderId="17" xfId="0" applyNumberFormat="1" applyFont="1" applyFill="1" applyBorder="1" applyAlignment="1">
      <alignment horizontal="center" vertical="center"/>
    </xf>
    <xf numFmtId="166" fontId="20" fillId="11" borderId="19" xfId="0" applyNumberFormat="1"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9" fillId="0" borderId="0" xfId="0" applyFont="1" applyAlignment="1">
      <alignment horizontal="center" vertical="center"/>
    </xf>
    <xf numFmtId="0" fontId="5" fillId="0" borderId="0" xfId="0" applyFont="1"/>
    <xf numFmtId="0" fontId="12" fillId="0" borderId="0" xfId="0" applyFont="1" applyAlignment="1">
      <alignment horizontal="left" vertical="center" wrapText="1"/>
    </xf>
    <xf numFmtId="0" fontId="14" fillId="7" borderId="4" xfId="0" applyFont="1" applyFill="1" applyBorder="1" applyAlignment="1">
      <alignment horizontal="left" vertical="center"/>
    </xf>
    <xf numFmtId="0" fontId="14" fillId="7" borderId="4" xfId="0" applyFont="1" applyFill="1" applyBorder="1" applyAlignment="1">
      <alignment horizontal="center" vertical="center"/>
    </xf>
    <xf numFmtId="166" fontId="12" fillId="0" borderId="0" xfId="0" applyNumberFormat="1" applyFont="1" applyAlignment="1">
      <alignment horizontal="center" vertical="center"/>
    </xf>
    <xf numFmtId="165" fontId="12" fillId="0" borderId="0" xfId="0" applyNumberFormat="1" applyFont="1" applyAlignment="1">
      <alignment horizontal="center" vertical="center"/>
    </xf>
    <xf numFmtId="9" fontId="12" fillId="0" borderId="0" xfId="0" applyNumberFormat="1" applyFont="1" applyAlignment="1">
      <alignment horizontal="center" vertical="center"/>
    </xf>
    <xf numFmtId="166" fontId="12" fillId="13" borderId="4" xfId="0" applyNumberFormat="1" applyFont="1" applyFill="1" applyBorder="1" applyAlignment="1">
      <alignment horizontal="center" vertical="center"/>
    </xf>
    <xf numFmtId="0" fontId="14" fillId="4" borderId="4" xfId="0" applyFont="1" applyFill="1" applyBorder="1" applyAlignment="1">
      <alignment horizontal="right" vertical="center"/>
    </xf>
    <xf numFmtId="166" fontId="14" fillId="11" borderId="4" xfId="0" applyNumberFormat="1" applyFont="1" applyFill="1" applyBorder="1" applyAlignment="1">
      <alignment horizontal="center" vertical="center"/>
    </xf>
    <xf numFmtId="165" fontId="14" fillId="11" borderId="4" xfId="0" applyNumberFormat="1" applyFont="1" applyFill="1" applyBorder="1" applyAlignment="1">
      <alignment horizontal="center" vertical="center"/>
    </xf>
    <xf numFmtId="0" fontId="25" fillId="0" borderId="0" xfId="0" applyFont="1" applyAlignment="1">
      <alignment vertical="center"/>
    </xf>
    <xf numFmtId="0" fontId="12" fillId="4" borderId="4" xfId="0" applyFont="1" applyFill="1" applyBorder="1" applyAlignment="1">
      <alignment vertical="center"/>
    </xf>
    <xf numFmtId="0" fontId="14" fillId="4" borderId="4" xfId="0" applyFont="1" applyFill="1" applyBorder="1" applyAlignment="1">
      <alignment horizontal="left" vertical="center"/>
    </xf>
    <xf numFmtId="0" fontId="14" fillId="4" borderId="4" xfId="0" applyFont="1" applyFill="1" applyBorder="1" applyAlignment="1">
      <alignment horizontal="center" vertical="center"/>
    </xf>
    <xf numFmtId="0" fontId="5" fillId="4" borderId="4" xfId="0" applyFont="1" applyFill="1" applyBorder="1" applyAlignment="1">
      <alignment vertical="center"/>
    </xf>
    <xf numFmtId="0" fontId="12" fillId="13" borderId="4" xfId="0" applyFont="1" applyFill="1" applyBorder="1" applyAlignment="1">
      <alignment horizontal="left" vertical="center"/>
    </xf>
    <xf numFmtId="10" fontId="12" fillId="13" borderId="4" xfId="0" applyNumberFormat="1" applyFont="1" applyFill="1" applyBorder="1" applyAlignment="1">
      <alignment horizontal="center" vertical="center"/>
    </xf>
    <xf numFmtId="166" fontId="12" fillId="0" borderId="0" xfId="0" applyNumberFormat="1" applyFont="1" applyAlignment="1">
      <alignment horizontal="center"/>
    </xf>
    <xf numFmtId="0" fontId="12" fillId="0" borderId="0" xfId="0" applyFont="1" applyAlignment="1">
      <alignment horizontal="center"/>
    </xf>
    <xf numFmtId="165" fontId="12" fillId="13" borderId="4" xfId="0" applyNumberFormat="1" applyFont="1" applyFill="1" applyBorder="1" applyAlignment="1">
      <alignment horizontal="center"/>
    </xf>
    <xf numFmtId="0" fontId="26" fillId="0" borderId="0" xfId="0" applyFont="1" applyAlignment="1">
      <alignment vertical="center"/>
    </xf>
    <xf numFmtId="0" fontId="12" fillId="13" borderId="4" xfId="0" applyFont="1" applyFill="1" applyBorder="1" applyAlignment="1">
      <alignment horizontal="center"/>
    </xf>
    <xf numFmtId="166" fontId="12" fillId="4" borderId="0" xfId="0" applyNumberFormat="1" applyFont="1" applyFill="1" applyAlignment="1">
      <alignment horizontal="center"/>
    </xf>
    <xf numFmtId="0" fontId="14" fillId="0" borderId="0" xfId="0" applyFont="1" applyAlignment="1">
      <alignment horizontal="center"/>
    </xf>
    <xf numFmtId="166" fontId="14" fillId="11" borderId="4" xfId="0" applyNumberFormat="1" applyFont="1" applyFill="1" applyBorder="1" applyAlignment="1">
      <alignment horizontal="center"/>
    </xf>
    <xf numFmtId="165" fontId="14" fillId="11" borderId="4" xfId="0" applyNumberFormat="1" applyFont="1" applyFill="1" applyBorder="1" applyAlignment="1">
      <alignment horizontal="center"/>
    </xf>
    <xf numFmtId="0" fontId="13" fillId="0" borderId="0" xfId="0" applyFont="1" applyAlignment="1">
      <alignment vertical="center"/>
    </xf>
    <xf numFmtId="0" fontId="26" fillId="4" borderId="4" xfId="0" applyFont="1" applyFill="1" applyBorder="1" applyAlignment="1">
      <alignment vertical="center"/>
    </xf>
    <xf numFmtId="166" fontId="12" fillId="4" borderId="4" xfId="0" applyNumberFormat="1" applyFont="1" applyFill="1" applyBorder="1" applyAlignment="1">
      <alignment horizontal="center" vertical="center"/>
    </xf>
    <xf numFmtId="9" fontId="14" fillId="4" borderId="4" xfId="0" applyNumberFormat="1" applyFont="1" applyFill="1" applyBorder="1" applyAlignment="1">
      <alignment horizontal="center" vertical="center"/>
    </xf>
    <xf numFmtId="0" fontId="14" fillId="11" borderId="4" xfId="0" applyFont="1" applyFill="1" applyBorder="1" applyAlignment="1">
      <alignment horizontal="center" vertical="center"/>
    </xf>
    <xf numFmtId="9" fontId="14" fillId="11" borderId="4" xfId="0" applyNumberFormat="1"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vertical="center"/>
    </xf>
    <xf numFmtId="167" fontId="27" fillId="0" borderId="24" xfId="0" applyNumberFormat="1" applyFont="1" applyBorder="1" applyAlignment="1">
      <alignment horizontal="left" vertical="center"/>
    </xf>
    <xf numFmtId="0" fontId="5" fillId="0" borderId="24" xfId="0" applyFont="1" applyBorder="1" applyAlignment="1">
      <alignment vertical="center"/>
    </xf>
    <xf numFmtId="0" fontId="28" fillId="0" borderId="0" xfId="0" applyFont="1" applyAlignment="1">
      <alignment horizontal="center" vertical="center"/>
    </xf>
    <xf numFmtId="0" fontId="28" fillId="0" borderId="0" xfId="0" applyFont="1"/>
    <xf numFmtId="0" fontId="28" fillId="0" borderId="0" xfId="0" applyFont="1" applyAlignment="1">
      <alignment wrapText="1"/>
    </xf>
    <xf numFmtId="0" fontId="28" fillId="0" borderId="0" xfId="0" applyFont="1" applyAlignment="1">
      <alignment horizontal="left" vertical="center" wrapText="1"/>
    </xf>
    <xf numFmtId="166" fontId="28" fillId="0" borderId="0" xfId="0" applyNumberFormat="1" applyFont="1"/>
    <xf numFmtId="0" fontId="28" fillId="4" borderId="0" xfId="0" applyFont="1" applyFill="1" applyAlignment="1">
      <alignment vertical="center" wrapText="1"/>
    </xf>
    <xf numFmtId="0" fontId="40" fillId="0" borderId="0" xfId="0" applyFont="1" applyAlignment="1">
      <alignment vertical="center" wrapText="1"/>
    </xf>
    <xf numFmtId="0" fontId="28" fillId="4" borderId="0" xfId="0" applyFont="1" applyFill="1" applyAlignment="1">
      <alignment wrapText="1"/>
    </xf>
    <xf numFmtId="0" fontId="28" fillId="0" borderId="0" xfId="0" applyFont="1" applyAlignment="1">
      <alignment vertical="center"/>
    </xf>
    <xf numFmtId="0" fontId="33" fillId="0" borderId="60" xfId="0" applyFont="1" applyBorder="1" applyAlignment="1">
      <alignment horizontal="center" vertical="center"/>
    </xf>
    <xf numFmtId="0" fontId="28" fillId="0" borderId="60" xfId="0" applyFont="1" applyBorder="1" applyAlignment="1">
      <alignment horizontal="center" vertical="center"/>
    </xf>
    <xf numFmtId="168" fontId="28" fillId="0" borderId="44" xfId="0" applyNumberFormat="1" applyFont="1" applyBorder="1" applyAlignment="1">
      <alignment horizontal="center" vertical="center"/>
    </xf>
    <xf numFmtId="0" fontId="28" fillId="0" borderId="60" xfId="0" applyFont="1" applyBorder="1"/>
    <xf numFmtId="0" fontId="28" fillId="0" borderId="44" xfId="0" applyFont="1" applyBorder="1"/>
    <xf numFmtId="0" fontId="28" fillId="0" borderId="70" xfId="0" applyFont="1" applyBorder="1"/>
    <xf numFmtId="0" fontId="28" fillId="0" borderId="71" xfId="0" applyFont="1" applyBorder="1"/>
    <xf numFmtId="0" fontId="51" fillId="0" borderId="0" xfId="0" applyFont="1" applyAlignment="1">
      <alignment horizontal="center" vertical="center"/>
    </xf>
    <xf numFmtId="0" fontId="51" fillId="0" borderId="0" xfId="0" applyFont="1" applyAlignment="1">
      <alignment wrapText="1"/>
    </xf>
    <xf numFmtId="0" fontId="51" fillId="0" borderId="0" xfId="0" applyFont="1" applyAlignment="1">
      <alignment horizontal="left" vertical="center" wrapText="1"/>
    </xf>
    <xf numFmtId="0" fontId="53" fillId="23" borderId="37" xfId="0" applyFont="1" applyFill="1" applyBorder="1" applyAlignment="1">
      <alignment horizontal="center" vertical="center"/>
    </xf>
    <xf numFmtId="0" fontId="53" fillId="23" borderId="75" xfId="0" applyFont="1" applyFill="1" applyBorder="1" applyAlignment="1">
      <alignment horizontal="center" vertical="center"/>
    </xf>
    <xf numFmtId="0" fontId="51" fillId="4" borderId="4" xfId="0" applyFont="1" applyFill="1" applyBorder="1"/>
    <xf numFmtId="0" fontId="53" fillId="23" borderId="46" xfId="0" applyFont="1" applyFill="1" applyBorder="1" applyAlignment="1">
      <alignment horizontal="center" vertical="center"/>
    </xf>
    <xf numFmtId="0" fontId="53" fillId="23" borderId="46" xfId="0" applyFont="1" applyFill="1" applyBorder="1" applyAlignment="1">
      <alignment horizontal="center" vertical="center" wrapText="1"/>
    </xf>
    <xf numFmtId="0" fontId="52" fillId="23" borderId="49" xfId="0" applyFont="1" applyFill="1" applyBorder="1" applyAlignment="1">
      <alignment horizontal="center" vertical="center" wrapText="1"/>
    </xf>
    <xf numFmtId="0" fontId="52" fillId="23" borderId="46" xfId="0" applyFont="1" applyFill="1" applyBorder="1" applyAlignment="1">
      <alignment horizontal="center" vertical="center" wrapText="1"/>
    </xf>
    <xf numFmtId="0" fontId="52" fillId="24" borderId="46" xfId="0" applyFont="1" applyFill="1" applyBorder="1" applyAlignment="1">
      <alignment horizontal="center" vertical="center" wrapText="1"/>
    </xf>
    <xf numFmtId="0" fontId="53" fillId="24" borderId="46" xfId="0" applyFont="1" applyFill="1" applyBorder="1" applyAlignment="1">
      <alignment horizontal="center" vertical="center" wrapText="1"/>
    </xf>
    <xf numFmtId="0" fontId="53" fillId="25" borderId="46" xfId="0" applyFont="1" applyFill="1" applyBorder="1" applyAlignment="1">
      <alignment horizontal="center" vertical="center" wrapText="1"/>
    </xf>
    <xf numFmtId="0" fontId="53" fillId="25" borderId="46" xfId="0" applyFont="1" applyFill="1" applyBorder="1" applyAlignment="1">
      <alignment horizontal="center" vertical="center"/>
    </xf>
    <xf numFmtId="0" fontId="53" fillId="25" borderId="36" xfId="0" applyFont="1" applyFill="1" applyBorder="1" applyAlignment="1">
      <alignment horizontal="center" vertical="center" wrapText="1"/>
    </xf>
    <xf numFmtId="0" fontId="54" fillId="16" borderId="45" xfId="0" applyFont="1" applyFill="1" applyBorder="1" applyAlignment="1">
      <alignment horizontal="center" vertical="center" wrapText="1"/>
    </xf>
    <xf numFmtId="0" fontId="54" fillId="16" borderId="46" xfId="0" applyFont="1" applyFill="1" applyBorder="1" applyAlignment="1">
      <alignment horizontal="center" vertical="center" wrapText="1"/>
    </xf>
    <xf numFmtId="0" fontId="51" fillId="4" borderId="3" xfId="0" applyFont="1" applyFill="1" applyBorder="1"/>
    <xf numFmtId="0" fontId="55" fillId="0" borderId="46" xfId="0" applyFont="1" applyBorder="1" applyAlignment="1">
      <alignment horizontal="center" vertical="center"/>
    </xf>
    <xf numFmtId="0" fontId="56" fillId="10" borderId="77" xfId="0" applyFont="1" applyFill="1" applyBorder="1" applyAlignment="1">
      <alignment horizontal="center" vertical="center" wrapText="1"/>
    </xf>
    <xf numFmtId="0" fontId="51" fillId="10" borderId="78" xfId="0" applyFont="1" applyFill="1" applyBorder="1" applyAlignment="1">
      <alignment horizontal="center" vertical="center" wrapText="1"/>
    </xf>
    <xf numFmtId="0" fontId="56" fillId="10" borderId="46" xfId="0" applyFont="1" applyFill="1" applyBorder="1" applyAlignment="1">
      <alignment horizontal="center" vertical="center" wrapText="1"/>
    </xf>
    <xf numFmtId="0" fontId="51" fillId="10" borderId="46" xfId="0" applyFont="1" applyFill="1" applyBorder="1" applyAlignment="1">
      <alignment horizontal="center" vertical="center" wrapText="1"/>
    </xf>
    <xf numFmtId="0" fontId="5" fillId="10" borderId="46" xfId="0" applyFont="1" applyFill="1" applyBorder="1" applyAlignment="1">
      <alignment horizontal="left" vertical="center" wrapText="1"/>
    </xf>
    <xf numFmtId="0" fontId="51" fillId="0" borderId="46" xfId="0" applyFont="1" applyBorder="1" applyAlignment="1">
      <alignment horizontal="center" vertical="center" wrapText="1"/>
    </xf>
    <xf numFmtId="168" fontId="51" fillId="0" borderId="46" xfId="0" applyNumberFormat="1" applyFont="1" applyBorder="1" applyAlignment="1">
      <alignment horizontal="center" vertical="center" wrapText="1"/>
    </xf>
    <xf numFmtId="0" fontId="51" fillId="4" borderId="46" xfId="0" applyFont="1" applyFill="1" applyBorder="1" applyAlignment="1">
      <alignment vertical="center" wrapText="1"/>
    </xf>
    <xf numFmtId="0" fontId="51" fillId="4" borderId="3" xfId="0" applyFont="1" applyFill="1" applyBorder="1" applyAlignment="1">
      <alignment horizontal="center" vertical="center"/>
    </xf>
    <xf numFmtId="0" fontId="51" fillId="4" borderId="4" xfId="0" applyFont="1" applyFill="1" applyBorder="1" applyAlignment="1">
      <alignment horizontal="center" vertical="center"/>
    </xf>
    <xf numFmtId="0" fontId="55" fillId="4" borderId="46" xfId="0" applyFont="1" applyFill="1" applyBorder="1" applyAlignment="1">
      <alignment horizontal="center" vertical="center"/>
    </xf>
    <xf numFmtId="0" fontId="51" fillId="10" borderId="79" xfId="0" applyFont="1" applyFill="1" applyBorder="1" applyAlignment="1">
      <alignment horizontal="center" vertical="center" wrapText="1"/>
    </xf>
    <xf numFmtId="0" fontId="51" fillId="4" borderId="80" xfId="0" applyFont="1" applyFill="1" applyBorder="1" applyAlignment="1">
      <alignment horizontal="center" vertical="center" wrapText="1"/>
    </xf>
    <xf numFmtId="0" fontId="51" fillId="4" borderId="80" xfId="0" applyFont="1" applyFill="1" applyBorder="1" applyAlignment="1">
      <alignment horizontal="center" vertical="center"/>
    </xf>
    <xf numFmtId="168" fontId="51" fillId="4" borderId="80" xfId="0" applyNumberFormat="1" applyFont="1" applyFill="1" applyBorder="1" applyAlignment="1">
      <alignment horizontal="center" vertical="center" wrapText="1"/>
    </xf>
    <xf numFmtId="0" fontId="51" fillId="0" borderId="46" xfId="0" applyFont="1" applyBorder="1" applyAlignment="1">
      <alignment horizontal="center" vertical="center"/>
    </xf>
    <xf numFmtId="0" fontId="51" fillId="4" borderId="46" xfId="0" applyFont="1" applyFill="1" applyBorder="1" applyAlignment="1">
      <alignment horizontal="center" vertical="center" wrapText="1"/>
    </xf>
    <xf numFmtId="0" fontId="51" fillId="4" borderId="46" xfId="0" applyFont="1" applyFill="1" applyBorder="1" applyAlignment="1">
      <alignment horizontal="center" vertical="center"/>
    </xf>
    <xf numFmtId="0" fontId="56" fillId="10" borderId="79" xfId="0" applyFont="1" applyFill="1" applyBorder="1" applyAlignment="1">
      <alignment horizontal="center" vertical="center" wrapText="1"/>
    </xf>
    <xf numFmtId="0" fontId="51" fillId="4" borderId="3" xfId="0" applyFont="1" applyFill="1" applyBorder="1" applyAlignment="1">
      <alignment vertical="center"/>
    </xf>
    <xf numFmtId="0" fontId="51" fillId="4" borderId="4" xfId="0" applyFont="1" applyFill="1" applyBorder="1" applyAlignment="1">
      <alignment vertical="center"/>
    </xf>
    <xf numFmtId="0" fontId="51" fillId="0" borderId="46" xfId="0" applyFont="1" applyBorder="1" applyAlignment="1">
      <alignment horizontal="left" vertical="top" wrapText="1"/>
    </xf>
    <xf numFmtId="0" fontId="5" fillId="10" borderId="46" xfId="0" applyFont="1" applyFill="1" applyBorder="1" applyAlignment="1">
      <alignment horizontal="center" vertical="center" wrapText="1"/>
    </xf>
    <xf numFmtId="0" fontId="51" fillId="10" borderId="46" xfId="0" applyFont="1" applyFill="1" applyBorder="1" applyAlignment="1">
      <alignment horizontal="center" vertical="center"/>
    </xf>
    <xf numFmtId="0" fontId="51" fillId="0" borderId="46" xfId="0" applyFont="1" applyBorder="1" applyAlignment="1">
      <alignment horizontal="left" vertical="center" wrapText="1"/>
    </xf>
    <xf numFmtId="0" fontId="55" fillId="0" borderId="0" xfId="0" applyFont="1" applyAlignment="1">
      <alignment horizontal="center" vertical="center"/>
    </xf>
    <xf numFmtId="0" fontId="51" fillId="0" borderId="0" xfId="0" applyFont="1" applyAlignment="1">
      <alignment horizontal="center" wrapText="1"/>
    </xf>
    <xf numFmtId="168" fontId="51" fillId="0" borderId="0" xfId="0" applyNumberFormat="1" applyFont="1" applyAlignment="1">
      <alignment horizontal="center" wrapText="1"/>
    </xf>
    <xf numFmtId="0" fontId="51" fillId="4" borderId="81" xfId="0" applyFont="1" applyFill="1" applyBorder="1"/>
    <xf numFmtId="0" fontId="39" fillId="0" borderId="0" xfId="0" applyFont="1"/>
    <xf numFmtId="0" fontId="39" fillId="4" borderId="4" xfId="0" applyFont="1" applyFill="1" applyBorder="1" applyAlignment="1">
      <alignment horizontal="center" vertical="center"/>
    </xf>
    <xf numFmtId="0" fontId="39" fillId="4" borderId="4" xfId="0" applyFont="1" applyFill="1" applyBorder="1" applyAlignment="1">
      <alignment horizontal="center" vertical="center" wrapText="1"/>
    </xf>
    <xf numFmtId="9" fontId="39" fillId="4" borderId="4" xfId="0" applyNumberFormat="1" applyFont="1" applyFill="1" applyBorder="1" applyAlignment="1">
      <alignment horizontal="center" vertical="center"/>
    </xf>
    <xf numFmtId="0" fontId="60" fillId="0" borderId="0" xfId="0" applyFont="1"/>
    <xf numFmtId="0" fontId="59" fillId="26" borderId="89" xfId="0" applyFont="1" applyFill="1" applyBorder="1" applyAlignment="1">
      <alignment horizontal="center" vertical="center" wrapText="1"/>
    </xf>
    <xf numFmtId="0" fontId="59" fillId="26" borderId="46" xfId="0" applyFont="1" applyFill="1" applyBorder="1" applyAlignment="1">
      <alignment horizontal="center" vertical="center" wrapText="1"/>
    </xf>
    <xf numFmtId="0" fontId="39" fillId="8" borderId="46" xfId="0" applyFont="1" applyFill="1" applyBorder="1" applyAlignment="1">
      <alignment horizontal="center" vertical="center"/>
    </xf>
    <xf numFmtId="0" fontId="39" fillId="8" borderId="46" xfId="0" applyFont="1" applyFill="1" applyBorder="1" applyAlignment="1">
      <alignment vertical="center" wrapText="1"/>
    </xf>
    <xf numFmtId="0" fontId="39" fillId="8" borderId="46" xfId="0" applyFont="1" applyFill="1" applyBorder="1" applyAlignment="1">
      <alignment vertical="center"/>
    </xf>
    <xf numFmtId="0" fontId="61" fillId="8" borderId="46" xfId="0" applyFont="1" applyFill="1" applyBorder="1" applyAlignment="1">
      <alignment vertical="center" wrapText="1"/>
    </xf>
    <xf numFmtId="168" fontId="39" fillId="8" borderId="46" xfId="0" applyNumberFormat="1" applyFont="1" applyFill="1" applyBorder="1" applyAlignment="1">
      <alignment vertical="center"/>
    </xf>
    <xf numFmtId="0" fontId="39" fillId="0" borderId="0" xfId="0" applyFont="1" applyAlignment="1">
      <alignment wrapText="1"/>
    </xf>
    <xf numFmtId="0" fontId="13" fillId="7"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21" fillId="0" borderId="0" xfId="0" applyFont="1" applyAlignment="1">
      <alignment horizontal="right" vertical="center"/>
    </xf>
    <xf numFmtId="0" fontId="0" fillId="0" borderId="0" xfId="0"/>
    <xf numFmtId="0" fontId="24" fillId="2" borderId="1" xfId="0" applyFont="1" applyFill="1" applyBorder="1" applyAlignment="1">
      <alignment horizontal="center" vertical="center"/>
    </xf>
    <xf numFmtId="0" fontId="4" fillId="0" borderId="2" xfId="0" applyFont="1" applyBorder="1"/>
    <xf numFmtId="0" fontId="4" fillId="0" borderId="3" xfId="0" applyFont="1" applyBorder="1"/>
    <xf numFmtId="0" fontId="15" fillId="12" borderId="20" xfId="0" applyFont="1" applyFill="1" applyBorder="1" applyAlignment="1">
      <alignment horizontal="center" vertical="center" wrapText="1"/>
    </xf>
    <xf numFmtId="0" fontId="4" fillId="0" borderId="21" xfId="0" applyFont="1" applyBorder="1"/>
    <xf numFmtId="0" fontId="4" fillId="0" borderId="22" xfId="0" applyFont="1" applyBorder="1"/>
    <xf numFmtId="0" fontId="15" fillId="9"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vertical="center" wrapText="1"/>
    </xf>
    <xf numFmtId="0" fontId="11" fillId="2" borderId="5" xfId="0" applyFont="1" applyFill="1" applyBorder="1" applyAlignment="1">
      <alignment horizontal="center" vertical="center"/>
    </xf>
    <xf numFmtId="0" fontId="4" fillId="0" borderId="6" xfId="0" applyFont="1" applyBorder="1"/>
    <xf numFmtId="0" fontId="4" fillId="0" borderId="7" xfId="0" applyFont="1" applyBorder="1"/>
    <xf numFmtId="0" fontId="14" fillId="8" borderId="8"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32" fillId="0" borderId="36" xfId="0" applyFont="1" applyBorder="1" applyAlignment="1">
      <alignment horizontal="center" vertical="center" wrapText="1"/>
    </xf>
    <xf numFmtId="0" fontId="4" fillId="0" borderId="37" xfId="0" applyFont="1" applyBorder="1"/>
    <xf numFmtId="0" fontId="4" fillId="0" borderId="38" xfId="0" applyFont="1" applyBorder="1"/>
    <xf numFmtId="0" fontId="33" fillId="14" borderId="39" xfId="0" applyFont="1" applyFill="1" applyBorder="1" applyAlignment="1">
      <alignment horizontal="center"/>
    </xf>
    <xf numFmtId="0" fontId="4" fillId="0" borderId="40" xfId="0" applyFont="1" applyBorder="1"/>
    <xf numFmtId="0" fontId="4" fillId="0" borderId="41" xfId="0" applyFont="1" applyBorder="1"/>
    <xf numFmtId="0" fontId="33" fillId="15" borderId="39" xfId="0" applyFont="1" applyFill="1" applyBorder="1" applyAlignment="1">
      <alignment horizontal="center" vertical="center"/>
    </xf>
    <xf numFmtId="0" fontId="33" fillId="16" borderId="39" xfId="0" applyFont="1" applyFill="1" applyBorder="1" applyAlignment="1">
      <alignment horizontal="center"/>
    </xf>
    <xf numFmtId="0" fontId="33" fillId="14" borderId="42" xfId="0" applyFont="1" applyFill="1" applyBorder="1" applyAlignment="1">
      <alignment horizontal="center" vertical="center" wrapText="1"/>
    </xf>
    <xf numFmtId="0" fontId="4" fillId="0" borderId="43" xfId="0" applyFont="1" applyBorder="1"/>
    <xf numFmtId="0" fontId="33" fillId="15" borderId="42" xfId="0" applyFont="1" applyFill="1" applyBorder="1" applyAlignment="1">
      <alignment horizontal="center" vertical="center" wrapText="1"/>
    </xf>
    <xf numFmtId="0" fontId="33" fillId="16" borderId="42" xfId="0" applyFont="1" applyFill="1" applyBorder="1" applyAlignment="1">
      <alignment horizontal="center" vertical="center" wrapText="1"/>
    </xf>
    <xf numFmtId="166" fontId="29" fillId="0" borderId="25" xfId="0" applyNumberFormat="1" applyFont="1" applyBorder="1" applyAlignment="1">
      <alignment horizontal="center" vertical="center" wrapText="1"/>
    </xf>
    <xf numFmtId="0" fontId="4" fillId="0" borderId="27" xfId="0" applyFont="1" applyBorder="1"/>
    <xf numFmtId="0" fontId="4" fillId="0" borderId="26" xfId="0" applyFont="1" applyBorder="1"/>
    <xf numFmtId="0" fontId="4" fillId="0" borderId="30" xfId="0" applyFont="1" applyBorder="1"/>
    <xf numFmtId="0" fontId="4" fillId="0" borderId="31" xfId="0" applyFont="1" applyBorder="1"/>
    <xf numFmtId="0" fontId="4" fillId="0" borderId="32" xfId="0" applyFont="1" applyBorder="1"/>
    <xf numFmtId="0" fontId="4" fillId="0" borderId="34" xfId="0" applyFont="1" applyBorder="1"/>
    <xf numFmtId="0" fontId="4" fillId="0" borderId="33" xfId="0" applyFont="1" applyBorder="1"/>
    <xf numFmtId="0" fontId="30" fillId="0" borderId="28" xfId="0" applyFont="1" applyBorder="1" applyAlignment="1">
      <alignment horizontal="left" vertical="center"/>
    </xf>
    <xf numFmtId="0" fontId="4" fillId="0" borderId="29" xfId="0" applyFont="1" applyBorder="1"/>
    <xf numFmtId="0" fontId="31" fillId="0" borderId="28" xfId="0" applyFont="1" applyBorder="1" applyAlignment="1">
      <alignment horizontal="left" vertical="center" wrapText="1"/>
    </xf>
    <xf numFmtId="0" fontId="4" fillId="0" borderId="35" xfId="0" applyFont="1" applyBorder="1"/>
    <xf numFmtId="0" fontId="28" fillId="0" borderId="25" xfId="0" applyFont="1" applyBorder="1" applyAlignment="1">
      <alignment horizontal="center" vertical="center"/>
    </xf>
    <xf numFmtId="0" fontId="33" fillId="0" borderId="58" xfId="0" applyFont="1" applyBorder="1" applyAlignment="1">
      <alignment horizontal="center" vertical="center"/>
    </xf>
    <xf numFmtId="0" fontId="4" fillId="0" borderId="62" xfId="0" applyFont="1" applyBorder="1"/>
    <xf numFmtId="0" fontId="4" fillId="0" borderId="64" xfId="0" applyFont="1" applyBorder="1"/>
    <xf numFmtId="166" fontId="33" fillId="0" borderId="25" xfId="0" applyNumberFormat="1" applyFont="1" applyBorder="1" applyAlignment="1">
      <alignment horizontal="center"/>
    </xf>
    <xf numFmtId="0" fontId="33" fillId="0" borderId="25" xfId="0" applyFont="1" applyBorder="1" applyAlignment="1">
      <alignment horizontal="center"/>
    </xf>
    <xf numFmtId="0" fontId="4" fillId="0" borderId="59" xfId="0" applyFont="1" applyBorder="1"/>
    <xf numFmtId="0" fontId="4" fillId="0" borderId="63" xfId="0" applyFont="1" applyBorder="1"/>
    <xf numFmtId="0" fontId="4" fillId="0" borderId="65" xfId="0" applyFont="1" applyBorder="1"/>
    <xf numFmtId="0" fontId="4" fillId="0" borderId="66" xfId="0" applyFont="1" applyBorder="1"/>
    <xf numFmtId="0" fontId="4" fillId="0" borderId="67" xfId="0" applyFont="1" applyBorder="1"/>
    <xf numFmtId="166" fontId="33" fillId="0" borderId="25" xfId="0" applyNumberFormat="1" applyFont="1" applyBorder="1" applyAlignment="1">
      <alignment horizontal="center" vertical="center"/>
    </xf>
    <xf numFmtId="0" fontId="4" fillId="0" borderId="68" xfId="0" applyFont="1" applyBorder="1"/>
    <xf numFmtId="0" fontId="33" fillId="0" borderId="25" xfId="0" applyFont="1" applyBorder="1" applyAlignment="1">
      <alignment horizontal="center" vertical="center"/>
    </xf>
    <xf numFmtId="0" fontId="4" fillId="0" borderId="69" xfId="0" applyFont="1" applyBorder="1"/>
    <xf numFmtId="0" fontId="33" fillId="0" borderId="28" xfId="0" applyFont="1" applyBorder="1" applyAlignment="1">
      <alignment horizontal="center" vertical="center"/>
    </xf>
    <xf numFmtId="0" fontId="4" fillId="0" borderId="61" xfId="0" applyFont="1" applyBorder="1"/>
    <xf numFmtId="0" fontId="28" fillId="0" borderId="28" xfId="0" applyFont="1" applyBorder="1" applyAlignment="1">
      <alignment horizontal="left"/>
    </xf>
    <xf numFmtId="0" fontId="28" fillId="0" borderId="28" xfId="0" applyFont="1" applyBorder="1" applyAlignment="1">
      <alignment horizontal="left" wrapText="1"/>
    </xf>
    <xf numFmtId="0" fontId="28" fillId="0" borderId="28" xfId="0" applyFont="1" applyBorder="1" applyAlignment="1">
      <alignment horizontal="center"/>
    </xf>
    <xf numFmtId="0" fontId="28" fillId="0" borderId="72" xfId="0" applyFont="1" applyBorder="1" applyAlignment="1">
      <alignment horizontal="center"/>
    </xf>
    <xf numFmtId="0" fontId="4" fillId="0" borderId="73" xfId="0" applyFont="1" applyBorder="1"/>
    <xf numFmtId="0" fontId="4" fillId="0" borderId="74" xfId="0" applyFont="1" applyBorder="1"/>
    <xf numFmtId="0" fontId="33" fillId="0" borderId="53" xfId="0" applyFont="1" applyBorder="1" applyAlignment="1">
      <alignment horizontal="center" vertical="center"/>
    </xf>
    <xf numFmtId="0" fontId="4" fillId="0" borderId="54" xfId="0" applyFont="1" applyBorder="1"/>
    <xf numFmtId="166" fontId="33" fillId="0" borderId="55" xfId="0" applyNumberFormat="1" applyFont="1" applyBorder="1" applyAlignment="1">
      <alignment horizontal="center"/>
    </xf>
    <xf numFmtId="0" fontId="33" fillId="0" borderId="55" xfId="0" applyFont="1" applyBorder="1" applyAlignment="1">
      <alignment horizontal="center"/>
    </xf>
    <xf numFmtId="0" fontId="4" fillId="0" borderId="56" xfId="0" applyFont="1" applyBorder="1"/>
    <xf numFmtId="0" fontId="33" fillId="0" borderId="53" xfId="0" applyFont="1" applyBorder="1" applyAlignment="1">
      <alignment horizontal="center"/>
    </xf>
    <xf numFmtId="0" fontId="4" fillId="0" borderId="57" xfId="0" applyFont="1" applyBorder="1"/>
    <xf numFmtId="0" fontId="52" fillId="23" borderId="48" xfId="0" applyFont="1" applyFill="1" applyBorder="1" applyAlignment="1">
      <alignment horizontal="center" vertical="center"/>
    </xf>
    <xf numFmtId="0" fontId="4" fillId="0" borderId="49" xfId="0" applyFont="1" applyBorder="1"/>
    <xf numFmtId="0" fontId="53" fillId="23" borderId="37" xfId="0" applyFont="1" applyFill="1" applyBorder="1" applyAlignment="1">
      <alignment horizontal="center" vertical="center"/>
    </xf>
    <xf numFmtId="0" fontId="53" fillId="24" borderId="76" xfId="0" applyFont="1" applyFill="1" applyBorder="1" applyAlignment="1">
      <alignment horizontal="center" vertical="center"/>
    </xf>
    <xf numFmtId="0" fontId="4" fillId="0" borderId="75" xfId="0" applyFont="1" applyBorder="1"/>
    <xf numFmtId="0" fontId="52" fillId="25" borderId="76" xfId="0" applyFont="1" applyFill="1" applyBorder="1" applyAlignment="1">
      <alignment horizontal="center" vertical="center"/>
    </xf>
    <xf numFmtId="0" fontId="56" fillId="10" borderId="48" xfId="0" applyFont="1" applyFill="1" applyBorder="1" applyAlignment="1">
      <alignment horizontal="center" vertical="center" wrapText="1"/>
    </xf>
    <xf numFmtId="0" fontId="51" fillId="10" borderId="48" xfId="0" applyFont="1" applyFill="1" applyBorder="1" applyAlignment="1">
      <alignment horizontal="center" vertical="center" wrapText="1"/>
    </xf>
    <xf numFmtId="0" fontId="59" fillId="26" borderId="48" xfId="0" applyFont="1" applyFill="1" applyBorder="1" applyAlignment="1">
      <alignment horizontal="center" vertical="center" wrapText="1"/>
    </xf>
    <xf numFmtId="0" fontId="59" fillId="26" borderId="36" xfId="0" applyFont="1" applyFill="1" applyBorder="1" applyAlignment="1">
      <alignment horizontal="center" vertical="center" wrapText="1"/>
    </xf>
    <xf numFmtId="0" fontId="39" fillId="0" borderId="82" xfId="0" applyFont="1" applyBorder="1" applyAlignment="1">
      <alignment horizontal="left" vertical="top" wrapText="1"/>
    </xf>
    <xf numFmtId="0" fontId="4" fillId="0" borderId="83" xfId="0" applyFont="1" applyBorder="1"/>
    <xf numFmtId="0" fontId="4" fillId="0" borderId="84" xfId="0" applyFont="1" applyBorder="1"/>
    <xf numFmtId="0" fontId="4" fillId="0" borderId="85" xfId="0" applyFont="1" applyBorder="1"/>
    <xf numFmtId="0" fontId="4" fillId="0" borderId="86" xfId="0" applyFont="1" applyBorder="1"/>
    <xf numFmtId="0" fontId="4" fillId="0" borderId="87" xfId="0" applyFont="1" applyBorder="1"/>
    <xf numFmtId="0" fontId="4" fillId="0" borderId="88" xfId="0" applyFont="1" applyBorder="1"/>
    <xf numFmtId="0" fontId="4" fillId="0" borderId="50" xfId="0" applyFont="1" applyBorder="1"/>
    <xf numFmtId="0" fontId="59" fillId="26" borderId="76" xfId="0" applyFont="1" applyFill="1" applyBorder="1" applyAlignment="1">
      <alignment horizontal="center" vertical="center" wrapText="1"/>
    </xf>
    <xf numFmtId="0" fontId="30" fillId="17" borderId="47" xfId="0" applyFont="1" applyFill="1" applyBorder="1" applyAlignment="1">
      <alignment horizontal="center" vertical="center"/>
    </xf>
    <xf numFmtId="0" fontId="30" fillId="17" borderId="25" xfId="0" applyFont="1" applyFill="1" applyBorder="1" applyAlignment="1">
      <alignment horizontal="center" vertical="center"/>
    </xf>
    <xf numFmtId="0" fontId="4" fillId="0" borderId="51" xfId="0" applyFont="1" applyBorder="1"/>
    <xf numFmtId="0" fontId="30" fillId="17" borderId="47" xfId="0" applyFont="1" applyFill="1" applyBorder="1" applyAlignment="1">
      <alignment horizontal="center" vertical="center" wrapText="1"/>
    </xf>
    <xf numFmtId="0" fontId="30" fillId="17" borderId="25" xfId="0" applyFont="1" applyFill="1" applyBorder="1" applyAlignment="1">
      <alignment horizontal="center" vertical="center" wrapText="1"/>
    </xf>
    <xf numFmtId="0" fontId="30" fillId="14" borderId="91" xfId="0" applyFont="1" applyFill="1" applyBorder="1" applyAlignment="1">
      <alignment horizontal="center" vertical="center" wrapText="1"/>
    </xf>
    <xf numFmtId="0" fontId="30" fillId="14" borderId="78" xfId="0" applyFont="1" applyFill="1" applyBorder="1" applyAlignment="1">
      <alignment horizontal="center" vertical="center" wrapText="1"/>
    </xf>
    <xf numFmtId="0" fontId="30" fillId="14" borderId="52" xfId="0" applyFont="1" applyFill="1" applyBorder="1" applyAlignment="1">
      <alignment horizontal="center" vertical="center" wrapText="1"/>
    </xf>
    <xf numFmtId="0" fontId="30" fillId="15" borderId="91" xfId="0" applyFont="1" applyFill="1" applyBorder="1" applyAlignment="1">
      <alignment horizontal="center" vertical="center" wrapText="1"/>
    </xf>
    <xf numFmtId="0" fontId="30" fillId="15" borderId="78" xfId="0" applyFont="1" applyFill="1" applyBorder="1" applyAlignment="1">
      <alignment horizontal="center" vertical="center" wrapText="1"/>
    </xf>
    <xf numFmtId="0" fontId="30" fillId="15" borderId="52" xfId="0" applyFont="1" applyFill="1" applyBorder="1" applyAlignment="1">
      <alignment horizontal="left" vertical="center" wrapText="1"/>
    </xf>
    <xf numFmtId="0" fontId="30" fillId="16" borderId="91" xfId="0" applyFont="1" applyFill="1" applyBorder="1" applyAlignment="1">
      <alignment horizontal="center" vertical="center" wrapText="1"/>
    </xf>
    <xf numFmtId="0" fontId="30" fillId="16" borderId="78" xfId="0" applyFont="1" applyFill="1" applyBorder="1" applyAlignment="1">
      <alignment horizontal="center" vertical="center" wrapText="1"/>
    </xf>
    <xf numFmtId="0" fontId="30" fillId="16" borderId="52" xfId="0" applyFont="1" applyFill="1" applyBorder="1" applyAlignment="1">
      <alignment horizontal="center" vertical="center" wrapText="1"/>
    </xf>
    <xf numFmtId="0" fontId="28" fillId="18" borderId="90" xfId="0" applyFont="1" applyFill="1" applyBorder="1" applyAlignment="1">
      <alignment horizontal="left" vertical="center" wrapText="1"/>
    </xf>
    <xf numFmtId="0" fontId="28" fillId="18" borderId="90" xfId="0" applyFont="1" applyFill="1" applyBorder="1" applyAlignment="1">
      <alignment vertical="center" wrapText="1"/>
    </xf>
    <xf numFmtId="0" fontId="28" fillId="18" borderId="90" xfId="0" applyFont="1" applyFill="1" applyBorder="1" applyAlignment="1">
      <alignment horizontal="center" vertical="center" wrapText="1"/>
    </xf>
    <xf numFmtId="0" fontId="28" fillId="18" borderId="90" xfId="0" applyFont="1" applyFill="1" applyBorder="1" applyAlignment="1">
      <alignment vertical="center" wrapText="1"/>
    </xf>
    <xf numFmtId="168" fontId="28" fillId="18" borderId="90" xfId="0" applyNumberFormat="1" applyFont="1" applyFill="1" applyBorder="1" applyAlignment="1">
      <alignment horizontal="center" vertical="center" wrapText="1"/>
    </xf>
    <xf numFmtId="0" fontId="28" fillId="0" borderId="90" xfId="0" applyFont="1" applyBorder="1" applyAlignment="1">
      <alignment horizontal="center" vertical="center"/>
    </xf>
    <xf numFmtId="0" fontId="28" fillId="0" borderId="90" xfId="0" applyFont="1" applyBorder="1" applyAlignment="1">
      <alignment vertical="center" wrapText="1"/>
    </xf>
    <xf numFmtId="0" fontId="34" fillId="0" borderId="90" xfId="0" applyFont="1" applyBorder="1" applyAlignment="1">
      <alignment vertical="center" wrapText="1"/>
    </xf>
    <xf numFmtId="0" fontId="28" fillId="0" borderId="90" xfId="0" applyFont="1" applyBorder="1" applyAlignment="1">
      <alignment horizontal="left" vertical="center" wrapText="1"/>
    </xf>
    <xf numFmtId="0" fontId="35" fillId="27" borderId="90" xfId="0" applyFont="1" applyFill="1" applyBorder="1" applyAlignment="1">
      <alignment horizontal="justify" vertical="center" wrapText="1"/>
    </xf>
    <xf numFmtId="0" fontId="36" fillId="28" borderId="90" xfId="0" applyFont="1" applyFill="1" applyBorder="1" applyAlignment="1">
      <alignment horizontal="center" vertical="center"/>
    </xf>
    <xf numFmtId="0" fontId="4" fillId="0" borderId="90" xfId="0" applyFont="1" applyBorder="1"/>
    <xf numFmtId="0" fontId="37" fillId="0" borderId="90" xfId="0" applyFont="1" applyBorder="1" applyAlignment="1">
      <alignment vertical="center" wrapText="1"/>
    </xf>
    <xf numFmtId="0" fontId="28" fillId="0" borderId="90" xfId="0" applyFont="1" applyBorder="1" applyAlignment="1">
      <alignment horizontal="center" vertical="center" wrapText="1"/>
    </xf>
    <xf numFmtId="0" fontId="28" fillId="18" borderId="90" xfId="0" applyFont="1" applyFill="1" applyBorder="1" applyAlignment="1">
      <alignment horizontal="left" vertical="center" wrapText="1"/>
    </xf>
    <xf numFmtId="0" fontId="38" fillId="0" borderId="90" xfId="0" applyFont="1" applyBorder="1" applyAlignment="1">
      <alignment vertical="center" wrapText="1"/>
    </xf>
    <xf numFmtId="0" fontId="28" fillId="19" borderId="90" xfId="0" applyFont="1" applyFill="1" applyBorder="1" applyAlignment="1">
      <alignment horizontal="left" vertical="center" wrapText="1"/>
    </xf>
    <xf numFmtId="0" fontId="28" fillId="19" borderId="90" xfId="0" applyFont="1" applyFill="1" applyBorder="1" applyAlignment="1">
      <alignment vertical="center" wrapText="1"/>
    </xf>
    <xf numFmtId="0" fontId="28" fillId="19" borderId="90" xfId="0" applyFont="1" applyFill="1" applyBorder="1" applyAlignment="1">
      <alignment horizontal="center" vertical="center" wrapText="1"/>
    </xf>
    <xf numFmtId="0" fontId="39" fillId="19" borderId="90" xfId="0" applyFont="1" applyFill="1" applyBorder="1" applyAlignment="1">
      <alignment vertical="center" wrapText="1"/>
    </xf>
    <xf numFmtId="168" fontId="28" fillId="19" borderId="90" xfId="0" applyNumberFormat="1" applyFont="1" applyFill="1" applyBorder="1" applyAlignment="1">
      <alignment horizontal="center" vertical="center" wrapText="1"/>
    </xf>
    <xf numFmtId="9" fontId="28" fillId="0" borderId="90" xfId="0" applyNumberFormat="1" applyFont="1" applyBorder="1" applyAlignment="1">
      <alignment horizontal="center" vertical="center"/>
    </xf>
    <xf numFmtId="0" fontId="28" fillId="27" borderId="90" xfId="0" applyFont="1" applyFill="1" applyBorder="1" applyAlignment="1">
      <alignment horizontal="justify" vertical="center" wrapText="1"/>
    </xf>
    <xf numFmtId="0" fontId="28" fillId="20" borderId="90" xfId="0" applyFont="1" applyFill="1" applyBorder="1" applyAlignment="1">
      <alignment horizontal="left" vertical="center" wrapText="1"/>
    </xf>
    <xf numFmtId="0" fontId="28" fillId="20" borderId="90" xfId="0" applyFont="1" applyFill="1" applyBorder="1" applyAlignment="1">
      <alignment horizontal="center" vertical="center" wrapText="1"/>
    </xf>
    <xf numFmtId="0" fontId="28" fillId="20" borderId="90" xfId="0" applyFont="1" applyFill="1" applyBorder="1" applyAlignment="1">
      <alignment vertical="center" wrapText="1"/>
    </xf>
    <xf numFmtId="168" fontId="28" fillId="20" borderId="90" xfId="0" applyNumberFormat="1" applyFont="1" applyFill="1" applyBorder="1" applyAlignment="1">
      <alignment horizontal="center" vertical="center" wrapText="1"/>
    </xf>
    <xf numFmtId="168" fontId="28" fillId="20" borderId="90" xfId="0" applyNumberFormat="1" applyFont="1" applyFill="1" applyBorder="1" applyAlignment="1">
      <alignment horizontal="center" vertical="center"/>
    </xf>
    <xf numFmtId="10" fontId="28" fillId="0" borderId="90" xfId="0" applyNumberFormat="1" applyFont="1" applyBorder="1" applyAlignment="1">
      <alignment horizontal="center" vertical="center"/>
    </xf>
    <xf numFmtId="0" fontId="28" fillId="20" borderId="90" xfId="0" applyFont="1" applyFill="1" applyBorder="1" applyAlignment="1">
      <alignment horizontal="left" vertical="center" wrapText="1"/>
    </xf>
    <xf numFmtId="9" fontId="28" fillId="20" borderId="90" xfId="0" applyNumberFormat="1" applyFont="1" applyFill="1" applyBorder="1" applyAlignment="1">
      <alignment horizontal="center" vertical="center" wrapText="1"/>
    </xf>
    <xf numFmtId="0" fontId="28" fillId="21" borderId="90" xfId="0" applyFont="1" applyFill="1" applyBorder="1" applyAlignment="1">
      <alignment horizontal="left" vertical="center" wrapText="1"/>
    </xf>
    <xf numFmtId="0" fontId="33" fillId="21" borderId="90" xfId="0" applyFont="1" applyFill="1" applyBorder="1" applyAlignment="1">
      <alignment horizontal="left" vertical="center" wrapText="1"/>
    </xf>
    <xf numFmtId="0" fontId="28" fillId="21" borderId="90" xfId="0" applyFont="1" applyFill="1" applyBorder="1" applyAlignment="1">
      <alignment horizontal="center" vertical="center" wrapText="1"/>
    </xf>
    <xf numFmtId="168" fontId="28" fillId="21" borderId="90" xfId="0" applyNumberFormat="1" applyFont="1" applyFill="1" applyBorder="1" applyAlignment="1">
      <alignment horizontal="center" vertical="center" wrapText="1"/>
    </xf>
    <xf numFmtId="9" fontId="28" fillId="0" borderId="90" xfId="0" applyNumberFormat="1" applyFont="1" applyBorder="1" applyAlignment="1">
      <alignment horizontal="center" vertical="center" wrapText="1"/>
    </xf>
    <xf numFmtId="0" fontId="28" fillId="21" borderId="90" xfId="0" applyFont="1" applyFill="1" applyBorder="1" applyAlignment="1">
      <alignment vertical="center" wrapText="1"/>
    </xf>
    <xf numFmtId="0" fontId="28" fillId="21" borderId="90" xfId="0" applyFont="1" applyFill="1" applyBorder="1" applyAlignment="1">
      <alignment horizontal="left" vertical="center" wrapText="1"/>
    </xf>
    <xf numFmtId="169" fontId="28" fillId="21" borderId="90" xfId="0" applyNumberFormat="1" applyFont="1" applyFill="1" applyBorder="1" applyAlignment="1">
      <alignment horizontal="center" vertical="center" wrapText="1"/>
    </xf>
    <xf numFmtId="0" fontId="40" fillId="21" borderId="90" xfId="0" applyFont="1" applyFill="1" applyBorder="1" applyAlignment="1">
      <alignment horizontal="center" vertical="center" wrapText="1"/>
    </xf>
    <xf numFmtId="168" fontId="40" fillId="21" borderId="90" xfId="0" applyNumberFormat="1" applyFont="1" applyFill="1" applyBorder="1" applyAlignment="1">
      <alignment horizontal="center" vertical="center" wrapText="1"/>
    </xf>
    <xf numFmtId="9" fontId="40" fillId="0" borderId="90" xfId="0" applyNumberFormat="1" applyFont="1" applyBorder="1" applyAlignment="1">
      <alignment horizontal="center" vertical="center" wrapText="1"/>
    </xf>
    <xf numFmtId="0" fontId="40" fillId="0" borderId="90" xfId="0" applyFont="1" applyBorder="1" applyAlignment="1">
      <alignment vertical="center" wrapText="1"/>
    </xf>
    <xf numFmtId="0" fontId="28" fillId="8" borderId="90" xfId="0" applyFont="1" applyFill="1" applyBorder="1" applyAlignment="1">
      <alignment horizontal="left" vertical="center" wrapText="1"/>
    </xf>
    <xf numFmtId="0" fontId="33" fillId="8" borderId="90" xfId="0" applyFont="1" applyFill="1" applyBorder="1" applyAlignment="1">
      <alignment horizontal="left" vertical="center" wrapText="1"/>
    </xf>
    <xf numFmtId="166" fontId="28" fillId="8" borderId="90" xfId="0" applyNumberFormat="1" applyFont="1" applyFill="1" applyBorder="1" applyAlignment="1">
      <alignment horizontal="center" vertical="center" wrapText="1"/>
    </xf>
    <xf numFmtId="0" fontId="28" fillId="8" borderId="90" xfId="0" applyFont="1" applyFill="1" applyBorder="1" applyAlignment="1">
      <alignment horizontal="center" vertical="center" wrapText="1"/>
    </xf>
    <xf numFmtId="0" fontId="33" fillId="8" borderId="90" xfId="0" applyFont="1" applyFill="1" applyBorder="1" applyAlignment="1">
      <alignment horizontal="center" vertical="center" wrapText="1"/>
    </xf>
    <xf numFmtId="168" fontId="28" fillId="8" borderId="90" xfId="0" applyNumberFormat="1" applyFont="1" applyFill="1" applyBorder="1" applyAlignment="1">
      <alignment horizontal="center" vertical="center" wrapText="1"/>
    </xf>
    <xf numFmtId="2" fontId="28" fillId="8" borderId="90" xfId="0" applyNumberFormat="1" applyFont="1" applyFill="1" applyBorder="1" applyAlignment="1">
      <alignment horizontal="center" vertical="center" wrapText="1"/>
    </xf>
    <xf numFmtId="0" fontId="44" fillId="13" borderId="90" xfId="0" applyFont="1" applyFill="1" applyBorder="1" applyAlignment="1">
      <alignment horizontal="left" vertical="center" wrapText="1"/>
    </xf>
    <xf numFmtId="0" fontId="45" fillId="13" borderId="90" xfId="0" applyFont="1" applyFill="1" applyBorder="1" applyAlignment="1">
      <alignment horizontal="left" vertical="center" wrapText="1"/>
    </xf>
    <xf numFmtId="2" fontId="33" fillId="8" borderId="90" xfId="0" applyNumberFormat="1" applyFont="1" applyFill="1" applyBorder="1" applyAlignment="1">
      <alignment horizontal="center" vertical="center" wrapText="1"/>
    </xf>
    <xf numFmtId="0" fontId="28" fillId="0" borderId="90" xfId="0" applyFont="1" applyBorder="1" applyAlignment="1">
      <alignment vertical="center"/>
    </xf>
    <xf numFmtId="0" fontId="47" fillId="0" borderId="90" xfId="0" applyFont="1" applyBorder="1" applyAlignment="1">
      <alignment vertical="center" wrapText="1"/>
    </xf>
    <xf numFmtId="9" fontId="28" fillId="13" borderId="90" xfId="0" applyNumberFormat="1" applyFont="1" applyFill="1" applyBorder="1" applyAlignment="1">
      <alignment horizontal="center" vertical="center"/>
    </xf>
    <xf numFmtId="0" fontId="33" fillId="8" borderId="90" xfId="0" applyFont="1" applyFill="1" applyBorder="1" applyAlignment="1">
      <alignment horizontal="left" vertical="center" wrapText="1"/>
    </xf>
    <xf numFmtId="0" fontId="28" fillId="22" borderId="90" xfId="0" applyFont="1" applyFill="1" applyBorder="1" applyAlignment="1">
      <alignment horizontal="left" vertical="center" wrapText="1"/>
    </xf>
    <xf numFmtId="0" fontId="33" fillId="22" borderId="90" xfId="0" applyFont="1" applyFill="1" applyBorder="1" applyAlignment="1">
      <alignment horizontal="left" vertical="center" wrapText="1"/>
    </xf>
    <xf numFmtId="166" fontId="28" fillId="22" borderId="90" xfId="0" applyNumberFormat="1" applyFont="1" applyFill="1" applyBorder="1" applyAlignment="1">
      <alignment horizontal="center" vertical="center" wrapText="1"/>
    </xf>
    <xf numFmtId="0" fontId="28" fillId="22" borderId="90" xfId="0" applyFont="1" applyFill="1" applyBorder="1" applyAlignment="1">
      <alignment vertical="center" wrapText="1"/>
    </xf>
    <xf numFmtId="168" fontId="28" fillId="22" borderId="90" xfId="0" applyNumberFormat="1" applyFont="1" applyFill="1" applyBorder="1" applyAlignment="1">
      <alignment horizontal="center" vertical="center" wrapText="1"/>
    </xf>
    <xf numFmtId="0" fontId="28" fillId="22" borderId="90" xfId="0" applyFont="1" applyFill="1" applyBorder="1" applyAlignment="1">
      <alignment horizontal="left" vertical="center" wrapText="1"/>
    </xf>
    <xf numFmtId="0" fontId="28" fillId="22" borderId="90" xfId="0" applyFont="1" applyFill="1" applyBorder="1" applyAlignment="1">
      <alignment horizontal="center" vertical="center" wrapText="1"/>
    </xf>
    <xf numFmtId="0" fontId="31" fillId="17" borderId="47" xfId="0" applyFont="1" applyFill="1" applyBorder="1" applyAlignment="1">
      <alignment horizontal="center" vertical="center" wrapText="1"/>
    </xf>
    <xf numFmtId="0" fontId="28" fillId="0" borderId="44" xfId="0" applyFont="1" applyBorder="1" applyAlignment="1">
      <alignment horizontal="center" vertical="center"/>
    </xf>
    <xf numFmtId="0" fontId="1" fillId="0" borderId="0" xfId="0" applyFont="1"/>
    <xf numFmtId="0" fontId="42" fillId="0" borderId="90" xfId="0" applyFont="1" applyBorder="1" applyAlignment="1">
      <alignment vertical="center" wrapText="1"/>
    </xf>
    <xf numFmtId="0" fontId="43" fillId="0" borderId="90" xfId="0" applyFont="1" applyBorder="1" applyAlignment="1">
      <alignment vertical="center" wrapText="1"/>
    </xf>
    <xf numFmtId="0" fontId="40" fillId="0" borderId="90" xfId="0" applyFont="1" applyBorder="1" applyAlignment="1">
      <alignment horizontal="left" vertical="center" wrapText="1"/>
    </xf>
    <xf numFmtId="0" fontId="46" fillId="0" borderId="90" xfId="0" applyFont="1" applyBorder="1" applyAlignment="1">
      <alignment vertical="center" wrapText="1"/>
    </xf>
    <xf numFmtId="0" fontId="48" fillId="0" borderId="90" xfId="0" applyFont="1" applyBorder="1" applyAlignment="1">
      <alignment vertical="center" wrapText="1"/>
    </xf>
    <xf numFmtId="0" fontId="49" fillId="13" borderId="90" xfId="0" applyFont="1" applyFill="1" applyBorder="1" applyAlignment="1">
      <alignment horizontal="left" vertical="center" wrapText="1"/>
    </xf>
    <xf numFmtId="0" fontId="50" fillId="0" borderId="90" xfId="0" applyFont="1" applyBorder="1" applyAlignment="1">
      <alignment vertical="center" wrapText="1"/>
    </xf>
    <xf numFmtId="0" fontId="51" fillId="4" borderId="46" xfId="0" applyFont="1" applyFill="1" applyBorder="1" applyAlignment="1">
      <alignment horizontal="justify" vertical="center" wrapText="1"/>
    </xf>
    <xf numFmtId="0" fontId="57" fillId="13" borderId="46" xfId="0" applyFont="1" applyFill="1" applyBorder="1" applyAlignment="1">
      <alignment horizontal="justify" vertical="center" wrapText="1"/>
    </xf>
    <xf numFmtId="0" fontId="58" fillId="13" borderId="46" xfId="0" applyFont="1" applyFill="1" applyBorder="1" applyAlignment="1">
      <alignment horizontal="justify" vertical="center" wrapText="1"/>
    </xf>
    <xf numFmtId="0" fontId="87" fillId="0" borderId="0" xfId="0" applyFont="1" applyAlignment="1">
      <alignment vertical="center"/>
    </xf>
  </cellXfs>
  <cellStyles count="1">
    <cellStyle name="Normal" xfId="0" builtinId="0"/>
  </cellStyles>
  <dxfs count="42">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ont>
        <color theme="0"/>
      </font>
      <fill>
        <patternFill patternType="solid">
          <fgColor theme="9"/>
          <bgColor theme="9"/>
        </patternFill>
      </fill>
    </dxf>
    <dxf>
      <font>
        <color rgb="FF000000"/>
      </font>
      <fill>
        <patternFill patternType="solid">
          <fgColor rgb="FFFFD966"/>
          <bgColor rgb="FFFFD966"/>
        </patternFill>
      </fill>
    </dxf>
    <dxf>
      <fill>
        <patternFill patternType="solid">
          <fgColor rgb="FFB7E1CD"/>
          <bgColor rgb="FFB7E1CD"/>
        </patternFill>
      </fill>
    </dxf>
    <dxf>
      <font>
        <color rgb="FF000000"/>
      </font>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areaChart>
        <c:grouping val="standard"/>
        <c:varyColors val="1"/>
        <c:ser>
          <c:idx val="0"/>
          <c:order val="0"/>
          <c:tx>
            <c:v>Avance Acumulado</c:v>
          </c:tx>
          <c:spPr>
            <a:solidFill>
              <a:srgbClr val="93C47D">
                <a:alpha val="30000"/>
              </a:srgbClr>
            </a:solidFill>
            <a:ln w="9525" cmpd="sng">
              <a:solidFill>
                <a:srgbClr val="93C47D">
                  <a:alpha val="100000"/>
                </a:srgbClr>
              </a:solidFill>
              <a:prstDash val="dash"/>
            </a:ln>
          </c:spPr>
          <c:dLbls>
            <c:spPr>
              <a:noFill/>
              <a:ln>
                <a:noFill/>
              </a:ln>
              <a:effectLst/>
            </c:spPr>
            <c:txPr>
              <a:bodyPr/>
              <a:lstStyle/>
              <a:p>
                <a:pPr lvl="0">
                  <a:defRPr sz="1100" b="1" i="0">
                    <a:solidFill>
                      <a:srgbClr val="70AD47"/>
                    </a:solidFill>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OCI'!$N$13:$N$18</c:f>
              <c:numCache>
                <c:formatCode>0.0%</c:formatCode>
                <c:ptCount val="6"/>
                <c:pt idx="0">
                  <c:v>1</c:v>
                </c:pt>
                <c:pt idx="1">
                  <c:v>0.8</c:v>
                </c:pt>
                <c:pt idx="2">
                  <c:v>0.95032290114257323</c:v>
                </c:pt>
                <c:pt idx="3">
                  <c:v>0.4375</c:v>
                </c:pt>
                <c:pt idx="4">
                  <c:v>0.890452732817265</c:v>
                </c:pt>
                <c:pt idx="5">
                  <c:v>1</c:v>
                </c:pt>
              </c:numCache>
            </c:numRef>
          </c:val>
          <c:extLst>
            <c:ext xmlns:c16="http://schemas.microsoft.com/office/drawing/2014/chart" uri="{C3380CC4-5D6E-409C-BE32-E72D297353CC}">
              <c16:uniqueId val="{00000000-4166-4E3F-BCEE-38FABA4BB957}"/>
            </c:ext>
          </c:extLst>
        </c:ser>
        <c:dLbls>
          <c:showLegendKey val="0"/>
          <c:showVal val="0"/>
          <c:showCatName val="0"/>
          <c:showSerName val="0"/>
          <c:showPercent val="0"/>
          <c:showBubbleSize val="0"/>
        </c:dLbls>
        <c:axId val="1394664294"/>
        <c:axId val="235932653"/>
      </c:areaChart>
      <c:barChart>
        <c:barDir val="col"/>
        <c:grouping val="clustered"/>
        <c:varyColors val="1"/>
        <c:ser>
          <c:idx val="1"/>
          <c:order val="1"/>
          <c:tx>
            <c:v>Corte ABR-30-2023</c:v>
          </c:tx>
          <c:spPr>
            <a:solidFill>
              <a:srgbClr val="351C75"/>
            </a:solidFill>
            <a:ln cmpd="sng">
              <a:solidFill>
                <a:srgbClr val="000000"/>
              </a:solidFill>
            </a:ln>
          </c:spPr>
          <c:invertIfNegative val="1"/>
          <c:dLbls>
            <c:spPr>
              <a:noFill/>
              <a:ln>
                <a:noFill/>
              </a:ln>
              <a:effectLst/>
            </c:spPr>
            <c:txPr>
              <a:bodyPr/>
              <a:lstStyle/>
              <a:p>
                <a:pPr lvl="0">
                  <a:defRPr sz="11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OCI'!$E$13:$E$18</c:f>
              <c:numCache>
                <c:formatCode>0.0%</c:formatCode>
                <c:ptCount val="6"/>
                <c:pt idx="0">
                  <c:v>1</c:v>
                </c:pt>
                <c:pt idx="1">
                  <c:v>0.8</c:v>
                </c:pt>
                <c:pt idx="2">
                  <c:v>0.95032290114257323</c:v>
                </c:pt>
                <c:pt idx="3">
                  <c:v>0.4375</c:v>
                </c:pt>
                <c:pt idx="4">
                  <c:v>0.890452732817265</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166-4E3F-BCEE-38FABA4BB957}"/>
            </c:ext>
          </c:extLst>
        </c:ser>
        <c:dLbls>
          <c:showLegendKey val="0"/>
          <c:showVal val="0"/>
          <c:showCatName val="0"/>
          <c:showSerName val="0"/>
          <c:showPercent val="0"/>
          <c:showBubbleSize val="0"/>
        </c:dLbls>
        <c:gapWidth val="150"/>
        <c:axId val="1394664294"/>
        <c:axId val="235932653"/>
      </c:barChart>
      <c:catAx>
        <c:axId val="139466429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cross"/>
        <c:minorTickMark val="none"/>
        <c:tickLblPos val="nextTo"/>
        <c:txPr>
          <a:bodyPr rot="-1800000"/>
          <a:lstStyle/>
          <a:p>
            <a:pPr lvl="0">
              <a:defRPr sz="1200" b="1" i="0">
                <a:solidFill>
                  <a:srgbClr val="000000"/>
                </a:solidFill>
                <a:latin typeface="sans-serif"/>
              </a:defRPr>
            </a:pPr>
            <a:endParaRPr lang="es-CO"/>
          </a:p>
        </c:txPr>
        <c:crossAx val="235932653"/>
        <c:crosses val="autoZero"/>
        <c:auto val="1"/>
        <c:lblAlgn val="ctr"/>
        <c:lblOffset val="100"/>
        <c:noMultiLvlLbl val="1"/>
      </c:catAx>
      <c:valAx>
        <c:axId val="23593265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0%" sourceLinked="1"/>
        <c:majorTickMark val="none"/>
        <c:minorTickMark val="none"/>
        <c:tickLblPos val="nextTo"/>
        <c:spPr>
          <a:ln/>
        </c:spPr>
        <c:txPr>
          <a:bodyPr/>
          <a:lstStyle/>
          <a:p>
            <a:pPr lvl="0">
              <a:defRPr sz="1000" b="0" i="0">
                <a:solidFill>
                  <a:schemeClr val="lt1"/>
                </a:solidFill>
                <a:latin typeface="+mn-lt"/>
              </a:defRPr>
            </a:pPr>
            <a:endParaRPr lang="es-CO"/>
          </a:p>
        </c:txPr>
        <c:crossAx val="1394664294"/>
        <c:crosses val="autoZero"/>
        <c:crossBetween val="between"/>
      </c:valAx>
    </c:plotArea>
    <c:legend>
      <c:legendPos val="b"/>
      <c:legendEntry>
        <c:idx val="0"/>
        <c:txPr>
          <a:bodyPr/>
          <a:lstStyle/>
          <a:p>
            <a:pPr lvl="0">
              <a:defRPr b="1" i="0">
                <a:latin typeface="Arial"/>
              </a:defRPr>
            </a:pPr>
            <a:endParaRPr lang="es-CO"/>
          </a:p>
        </c:txPr>
      </c:legendEntry>
      <c:legendEntry>
        <c:idx val="1"/>
        <c:txPr>
          <a:bodyPr/>
          <a:lstStyle/>
          <a:p>
            <a:pPr lvl="0">
              <a:defRPr b="1" i="0">
                <a:latin typeface="Arial"/>
              </a:defRPr>
            </a:pPr>
            <a:endParaRPr lang="es-CO"/>
          </a:p>
        </c:txPr>
      </c:legendEntry>
      <c:overlay val="0"/>
      <c:txPr>
        <a:bodyPr/>
        <a:lstStyle/>
        <a:p>
          <a:pPr lvl="0">
            <a:defRPr sz="14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800100</xdr:colOff>
      <xdr:row>21</xdr:row>
      <xdr:rowOff>0</xdr:rowOff>
    </xdr:from>
    <xdr:ext cx="13420725" cy="4591050"/>
    <xdr:graphicFrame macro="">
      <xdr:nvGraphicFramePr>
        <xdr:cNvPr id="2" name="Chart 1" title="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1390650</xdr:colOff>
      <xdr:row>0</xdr:row>
      <xdr:rowOff>85725</xdr:rowOff>
    </xdr:from>
    <xdr:ext cx="1257300" cy="13049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znbCb6nDSCaehzLAg7cXhJuRWS7afVTt?usp=share_link" TargetMode="External"/><Relationship Id="rId13" Type="http://schemas.openxmlformats.org/officeDocument/2006/relationships/hyperlink" Target="https://www.culturarecreacionydeporte.gov.co/es/transparencia-acceso-informacion-publica/planeacion-presupuesto-informes/ejecucion-presupuestal" TargetMode="External"/><Relationship Id="rId18" Type="http://schemas.openxmlformats.org/officeDocument/2006/relationships/hyperlink" Target="https://culturarecreacionydeporte.gov.co/es/transparencia-acceso-informacion-publica/contratacion/detalle-de-contratos" TargetMode="External"/><Relationship Id="rId26" Type="http://schemas.openxmlformats.org/officeDocument/2006/relationships/drawing" Target="../drawings/drawing2.xml"/><Relationship Id="rId3" Type="http://schemas.openxmlformats.org/officeDocument/2006/relationships/hyperlink" Target="https://drive.google.com/drive/u/2/folders/1HLws766sR-aF782Z4n_btcRpEKmZ8Pic." TargetMode="External"/><Relationship Id="rId21" Type="http://schemas.openxmlformats.org/officeDocument/2006/relationships/hyperlink" Target="https://www.youtube.com/watch?v=KQV0ziQ1KRw&amp;list=PL2Lpk8Cly91Kkcmo-ey-rBUS5lCtC6ztT" TargetMode="External"/><Relationship Id="rId7" Type="http://schemas.openxmlformats.org/officeDocument/2006/relationships/hyperlink" Target="https://culturarecreacionydeporte.gov.co/es/transparencia-acceso-informacion-publica/planeacion-presupuesto-informes/seguimiento-a-los-proyectos-de-inversion" TargetMode="External"/><Relationship Id="rId12" Type="http://schemas.openxmlformats.org/officeDocument/2006/relationships/hyperlink" Target="https://culturarecreacionydeporte.gov.co/es/eventos" TargetMode="External"/><Relationship Id="rId17" Type="http://schemas.openxmlformats.org/officeDocument/2006/relationships/hyperlink" Target="https://ant.culturarecreacionydeporte.gov.co/es/economia-estudios-y-politica/publicaciones" TargetMode="External"/><Relationship Id="rId25" Type="http://schemas.openxmlformats.org/officeDocument/2006/relationships/printerSettings" Target="../printerSettings/printerSettings1.bin"/><Relationship Id="rId2" Type="http://schemas.openxmlformats.org/officeDocument/2006/relationships/hyperlink" Target="https://intranet.culturarecreacionydeporte.gov.co/mipg/riesgos/riesgos-2023" TargetMode="External"/><Relationship Id="rId16" Type="http://schemas.openxmlformats.org/officeDocument/2006/relationships/hyperlink" Target="http://www.biblored.gov.co/" TargetMode="External"/><Relationship Id="rId20" Type="http://schemas.openxmlformats.org/officeDocument/2006/relationships/hyperlink" Target="https://inventariobogota.sdp.gov.co/estudios/mapeando-el-centro-econom%C3%ADa-cultural-y-creativa-en-el-centro-de-bogot%C3%A1" TargetMode="External"/><Relationship Id="rId1" Type="http://schemas.openxmlformats.org/officeDocument/2006/relationships/hyperlink" Target="https://intranet.culturarecreacionydeporte.gov.co/sites/default/files/archivos_paginas/pol_riesgos_v2_2023.pdf" TargetMode="External"/><Relationship Id="rId6" Type="http://schemas.openxmlformats.org/officeDocument/2006/relationships/hyperlink" Target="https://culturarecreacionydeporte.gov.co/es/transparencia-acceso-informacion-publica/planeacion-presupuesto-informes/informes-de-gestion" TargetMode="External"/><Relationship Id="rId11" Type="http://schemas.openxmlformats.org/officeDocument/2006/relationships/hyperlink" Target="https://www.culturarecreacionydeporte.gov.co/es/transparencia-acceso-informacion-publica/planeacion-presupuesto-informes/plan-de-accion" TargetMode="External"/><Relationship Id="rId24" Type="http://schemas.openxmlformats.org/officeDocument/2006/relationships/hyperlink" Target="https://www.culturarecreacionydeporte.gov.co/sites/default/files/2023-02/pol_riesgos_v2_2023.pdf" TargetMode="External"/><Relationship Id="rId5" Type="http://schemas.openxmlformats.org/officeDocument/2006/relationships/hyperlink" Target="https://culturarecreacionydeporte.gov.co/es/transparencia-acceso-informacion-publica/planeacion-presupuesto-informes/ejecucion-presupuestal-de-inversion" TargetMode="External"/><Relationship Id="rId15" Type="http://schemas.openxmlformats.org/officeDocument/2006/relationships/hyperlink" Target="https://culturarecreacionydeporte.gov.co/es/eventos" TargetMode="External"/><Relationship Id="rId23" Type="http://schemas.openxmlformats.org/officeDocument/2006/relationships/hyperlink" Target="https://ant.culturarecreacionydeporte.gov.co/es/transparencia-y-acceso-a-la-informacion-publica/4-3-4-plan-anticorrupcion-y-de-atencion-al-ciudadano" TargetMode="External"/><Relationship Id="rId28" Type="http://schemas.openxmlformats.org/officeDocument/2006/relationships/comments" Target="../comments1.xml"/><Relationship Id="rId10" Type="http://schemas.openxmlformats.org/officeDocument/2006/relationships/hyperlink" Target="https://culturarecreacionydeporte.gov.co/sites/default/files/2023-03/inventario_compromisos_scrd_2022_colibri_v2.xlsx" TargetMode="External"/><Relationship Id="rId19" Type="http://schemas.openxmlformats.org/officeDocument/2006/relationships/hyperlink" Target="https://www.culturarecreacionydeporte.gov.co/es/transparencia-acceso-informacion-publica/datos-abiertos/esquema-de-publicacion-de-la-informacion" TargetMode="External"/><Relationship Id="rId4" Type="http://schemas.openxmlformats.org/officeDocument/2006/relationships/hyperlink" Target="https://intranet.culturarecreacionydeporte.gov.co/mipg/riesgos/riesgos-2023" TargetMode="External"/><Relationship Id="rId9" Type="http://schemas.openxmlformats.org/officeDocument/2006/relationships/hyperlink" Target="https://drive.google.com/drive/folders/1MT7UUXK8t3P_tU1yIzGCC9HADJA0d-Dh" TargetMode="External"/><Relationship Id="rId14" Type="http://schemas.openxmlformats.org/officeDocument/2006/relationships/hyperlink" Target="https://www.culturarecreacionydeporte.gov.co/es/asuntos-locales-y-participacion/noticias/elecciones-consejos-de-cultura-y-deporte-2023" TargetMode="External"/><Relationship Id="rId22" Type="http://schemas.openxmlformats.org/officeDocument/2006/relationships/hyperlink" Target="https://intranet.culturarecreacionydeporte.gov.co/sites/default/files/archivos_paginas/plan_de_integridad_2023.pdf"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folders/1eoc7NHjmkxQ-_4igrABxV0mRc7kREbzq" TargetMode="External"/><Relationship Id="rId2" Type="http://schemas.openxmlformats.org/officeDocument/2006/relationships/hyperlink" Target="https://drive.google.com/drive/u/0/folders/14c4Kp5BGvi8xXDRKDWXFdgODF0mH8rs7)" TargetMode="External"/><Relationship Id="rId1" Type="http://schemas.openxmlformats.org/officeDocument/2006/relationships/hyperlink" Target="https://drive.google.com/drive/u/0/folders/14c4Kp5BGvi8xXDRKDWXFdgODF0mH8rs7"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s://drive.google.com/drive/folders/1eoc7NHjmkxQ-_4igrABxV0mRc7kREbzq"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topLeftCell="A7" workbookViewId="0">
      <selection activeCell="B75" sqref="B75"/>
    </sheetView>
  </sheetViews>
  <sheetFormatPr baseColWidth="10" defaultColWidth="14.42578125" defaultRowHeight="15" customHeight="1"/>
  <cols>
    <col min="1" max="1" width="13.28515625" customWidth="1"/>
    <col min="2" max="2" width="85" customWidth="1"/>
    <col min="3" max="14" width="10.7109375" customWidth="1"/>
    <col min="15" max="15" width="13.28515625" customWidth="1"/>
  </cols>
  <sheetData>
    <row r="1" spans="1:15" ht="51.75" customHeight="1">
      <c r="A1" s="1"/>
      <c r="B1" s="170" t="s">
        <v>0</v>
      </c>
      <c r="C1" s="164"/>
      <c r="D1" s="164"/>
      <c r="E1" s="164"/>
      <c r="F1" s="164"/>
      <c r="G1" s="164"/>
      <c r="H1" s="164"/>
      <c r="I1" s="164"/>
      <c r="J1" s="164"/>
      <c r="K1" s="164"/>
      <c r="L1" s="164"/>
      <c r="M1" s="164"/>
      <c r="N1" s="165"/>
      <c r="O1" s="2"/>
    </row>
    <row r="2" spans="1:15">
      <c r="A2" s="171"/>
      <c r="B2" s="162"/>
      <c r="C2" s="162"/>
      <c r="D2" s="162"/>
      <c r="E2" s="162"/>
      <c r="F2" s="162"/>
      <c r="G2" s="162"/>
      <c r="H2" s="162"/>
      <c r="I2" s="162"/>
      <c r="J2" s="162"/>
      <c r="K2" s="162"/>
      <c r="L2" s="162"/>
      <c r="M2" s="162"/>
      <c r="N2" s="162"/>
      <c r="O2" s="2"/>
    </row>
    <row r="3" spans="1:15" ht="37.5" customHeight="1">
      <c r="A3" s="3"/>
      <c r="B3" s="172" t="s">
        <v>1</v>
      </c>
      <c r="C3" s="162"/>
      <c r="D3" s="162"/>
      <c r="E3" s="162"/>
      <c r="F3" s="162"/>
      <c r="G3" s="162"/>
      <c r="H3" s="162"/>
      <c r="I3" s="162"/>
      <c r="J3" s="162"/>
      <c r="K3" s="162"/>
      <c r="L3" s="162"/>
      <c r="M3" s="162"/>
      <c r="N3" s="162"/>
      <c r="O3" s="4"/>
    </row>
    <row r="4" spans="1:15">
      <c r="A4" s="1"/>
      <c r="B4" s="1"/>
      <c r="C4" s="1"/>
      <c r="D4" s="1"/>
      <c r="E4" s="1"/>
      <c r="F4" s="1"/>
      <c r="G4" s="1"/>
      <c r="H4" s="1"/>
      <c r="I4" s="1"/>
      <c r="J4" s="1"/>
      <c r="K4" s="1"/>
      <c r="L4" s="1"/>
      <c r="M4" s="1"/>
      <c r="N4" s="1"/>
      <c r="O4" s="2"/>
    </row>
    <row r="5" spans="1:15" ht="21" customHeight="1">
      <c r="A5" s="1"/>
      <c r="B5" s="5" t="s">
        <v>2</v>
      </c>
      <c r="C5" s="6" t="s">
        <v>3</v>
      </c>
      <c r="D5" s="5"/>
      <c r="E5" s="5"/>
      <c r="H5" s="1"/>
      <c r="I5" s="1"/>
      <c r="J5" s="1"/>
      <c r="K5" s="1"/>
      <c r="L5" s="1"/>
      <c r="M5" s="1"/>
      <c r="N5" s="1"/>
      <c r="O5" s="2"/>
    </row>
    <row r="6" spans="1:15" ht="21" customHeight="1">
      <c r="A6" s="1"/>
      <c r="B6" s="7" t="s">
        <v>4</v>
      </c>
      <c r="C6" s="8" t="s">
        <v>5</v>
      </c>
      <c r="D6" s="9"/>
      <c r="E6" s="9"/>
      <c r="H6" s="1"/>
      <c r="I6" s="1"/>
      <c r="J6" s="1"/>
      <c r="K6" s="1"/>
      <c r="L6" s="1"/>
      <c r="M6" s="1"/>
      <c r="N6" s="1"/>
      <c r="O6" s="2"/>
    </row>
    <row r="7" spans="1:15" ht="21" customHeight="1">
      <c r="A7" s="1"/>
      <c r="B7" s="7" t="s">
        <v>6</v>
      </c>
      <c r="C7" s="10" t="s">
        <v>7</v>
      </c>
      <c r="D7" s="11"/>
      <c r="E7" s="11"/>
      <c r="H7" s="1"/>
      <c r="I7" s="1"/>
      <c r="J7" s="1"/>
      <c r="K7" s="1"/>
      <c r="L7" s="1"/>
      <c r="M7" s="1"/>
      <c r="N7" s="1"/>
      <c r="O7" s="2"/>
    </row>
    <row r="8" spans="1:15" ht="21" customHeight="1">
      <c r="A8" s="1"/>
      <c r="B8" s="7" t="s">
        <v>8</v>
      </c>
      <c r="C8" s="12" t="s">
        <v>9</v>
      </c>
      <c r="D8" s="9"/>
      <c r="E8" s="9"/>
      <c r="H8" s="1"/>
      <c r="I8" s="1"/>
      <c r="J8" s="1"/>
      <c r="K8" s="1"/>
      <c r="L8" s="1"/>
      <c r="M8" s="1"/>
      <c r="N8" s="1"/>
      <c r="O8" s="2"/>
    </row>
    <row r="9" spans="1:15" ht="21" customHeight="1">
      <c r="A9" s="1"/>
      <c r="B9" s="1"/>
      <c r="C9" s="1"/>
      <c r="D9" s="1"/>
      <c r="E9" s="1"/>
      <c r="F9" s="1"/>
      <c r="G9" s="1"/>
      <c r="H9" s="1"/>
      <c r="I9" s="1"/>
      <c r="J9" s="1"/>
      <c r="K9" s="1"/>
      <c r="L9" s="1"/>
      <c r="M9" s="1"/>
      <c r="N9" s="1"/>
      <c r="O9" s="2"/>
    </row>
    <row r="10" spans="1:15" ht="25.5" customHeight="1">
      <c r="A10" s="1"/>
      <c r="B10" s="173" t="s">
        <v>10</v>
      </c>
      <c r="C10" s="174"/>
      <c r="D10" s="174"/>
      <c r="E10" s="174"/>
      <c r="F10" s="174"/>
      <c r="G10" s="174"/>
      <c r="H10" s="174"/>
      <c r="I10" s="174"/>
      <c r="J10" s="174"/>
      <c r="K10" s="174"/>
      <c r="L10" s="174"/>
      <c r="M10" s="174"/>
      <c r="N10" s="175"/>
      <c r="O10" s="2"/>
    </row>
    <row r="11" spans="1:15" ht="36.75" customHeight="1">
      <c r="A11" s="13"/>
      <c r="C11" s="158" t="s">
        <v>11</v>
      </c>
      <c r="D11" s="159"/>
      <c r="E11" s="160"/>
      <c r="F11" s="176" t="s">
        <v>12</v>
      </c>
      <c r="G11" s="159"/>
      <c r="H11" s="160"/>
      <c r="I11" s="176" t="s">
        <v>13</v>
      </c>
      <c r="J11" s="159"/>
      <c r="K11" s="160"/>
      <c r="L11" s="177" t="s">
        <v>14</v>
      </c>
      <c r="M11" s="159"/>
      <c r="N11" s="160"/>
      <c r="O11" s="4"/>
    </row>
    <row r="12" spans="1:15" ht="27.75" customHeight="1">
      <c r="A12" s="14"/>
      <c r="B12" s="15" t="s">
        <v>15</v>
      </c>
      <c r="C12" s="16" t="s">
        <v>16</v>
      </c>
      <c r="D12" s="17" t="s">
        <v>17</v>
      </c>
      <c r="E12" s="18" t="s">
        <v>18</v>
      </c>
      <c r="F12" s="16" t="s">
        <v>16</v>
      </c>
      <c r="G12" s="17" t="s">
        <v>17</v>
      </c>
      <c r="H12" s="18" t="s">
        <v>18</v>
      </c>
      <c r="I12" s="16" t="s">
        <v>16</v>
      </c>
      <c r="J12" s="17" t="s">
        <v>17</v>
      </c>
      <c r="K12" s="18" t="s">
        <v>18</v>
      </c>
      <c r="L12" s="16" t="s">
        <v>16</v>
      </c>
      <c r="M12" s="17" t="s">
        <v>17</v>
      </c>
      <c r="N12" s="18" t="s">
        <v>18</v>
      </c>
    </row>
    <row r="13" spans="1:15" ht="24" customHeight="1">
      <c r="A13" s="14"/>
      <c r="B13" s="19" t="s">
        <v>19</v>
      </c>
      <c r="C13" s="20">
        <f t="shared" ref="C13:D13" si="0">+C50</f>
        <v>4</v>
      </c>
      <c r="D13" s="20">
        <f t="shared" si="0"/>
        <v>4</v>
      </c>
      <c r="E13" s="21">
        <f t="shared" ref="E13:E19" si="1">D13/C13</f>
        <v>1</v>
      </c>
      <c r="F13" s="20"/>
      <c r="G13" s="22"/>
      <c r="H13" s="21" t="s">
        <v>20</v>
      </c>
      <c r="I13" s="23"/>
      <c r="J13" s="24"/>
      <c r="K13" s="25" t="s">
        <v>20</v>
      </c>
      <c r="L13" s="23">
        <f t="shared" ref="L13:M13" si="2">+C13+F13+I13</f>
        <v>4</v>
      </c>
      <c r="M13" s="23">
        <f t="shared" si="2"/>
        <v>4</v>
      </c>
      <c r="N13" s="21">
        <f t="shared" ref="N13:N18" si="3">+M13/L13</f>
        <v>1</v>
      </c>
      <c r="O13" s="26"/>
    </row>
    <row r="14" spans="1:15" ht="24" customHeight="1">
      <c r="A14" s="14"/>
      <c r="B14" s="19" t="s">
        <v>21</v>
      </c>
      <c r="C14" s="20">
        <f t="shared" ref="C14:D14" si="4">+C54</f>
        <v>0.25</v>
      </c>
      <c r="D14" s="20">
        <f t="shared" si="4"/>
        <v>0.2</v>
      </c>
      <c r="E14" s="21">
        <f t="shared" si="1"/>
        <v>0.8</v>
      </c>
      <c r="F14" s="27"/>
      <c r="G14" s="28"/>
      <c r="H14" s="25" t="s">
        <v>20</v>
      </c>
      <c r="I14" s="27"/>
      <c r="J14" s="28"/>
      <c r="K14" s="25" t="s">
        <v>20</v>
      </c>
      <c r="L14" s="23">
        <f t="shared" ref="L14:M14" si="5">+C14+F14+I14</f>
        <v>0.25</v>
      </c>
      <c r="M14" s="23">
        <f t="shared" si="5"/>
        <v>0.2</v>
      </c>
      <c r="N14" s="21">
        <f t="shared" si="3"/>
        <v>0.8</v>
      </c>
      <c r="O14" s="26"/>
    </row>
    <row r="15" spans="1:15" ht="24" customHeight="1">
      <c r="A15" s="14"/>
      <c r="B15" s="19" t="s">
        <v>22</v>
      </c>
      <c r="C15" s="20">
        <f t="shared" ref="C15:D15" si="6">+C60</f>
        <v>20.13</v>
      </c>
      <c r="D15" s="20">
        <f t="shared" si="6"/>
        <v>19.13</v>
      </c>
      <c r="E15" s="21">
        <f t="shared" si="1"/>
        <v>0.95032290114257323</v>
      </c>
      <c r="F15" s="27"/>
      <c r="G15" s="28"/>
      <c r="H15" s="25" t="s">
        <v>20</v>
      </c>
      <c r="I15" s="29"/>
      <c r="J15" s="30"/>
      <c r="K15" s="25" t="s">
        <v>20</v>
      </c>
      <c r="L15" s="23">
        <f t="shared" ref="L15:M15" si="7">+C15+F15+I15</f>
        <v>20.13</v>
      </c>
      <c r="M15" s="23">
        <f t="shared" si="7"/>
        <v>19.13</v>
      </c>
      <c r="N15" s="21">
        <f t="shared" si="3"/>
        <v>0.95032290114257323</v>
      </c>
      <c r="O15" s="26"/>
    </row>
    <row r="16" spans="1:15" ht="24" customHeight="1">
      <c r="A16" s="14"/>
      <c r="B16" s="19" t="s">
        <v>23</v>
      </c>
      <c r="C16" s="20">
        <f t="shared" ref="C16:D16" si="8">+C68</f>
        <v>16</v>
      </c>
      <c r="D16" s="20">
        <f t="shared" si="8"/>
        <v>7</v>
      </c>
      <c r="E16" s="21">
        <f t="shared" si="1"/>
        <v>0.4375</v>
      </c>
      <c r="F16" s="27"/>
      <c r="G16" s="28"/>
      <c r="H16" s="25" t="s">
        <v>20</v>
      </c>
      <c r="I16" s="29"/>
      <c r="J16" s="30"/>
      <c r="K16" s="25" t="s">
        <v>20</v>
      </c>
      <c r="L16" s="23">
        <f t="shared" ref="L16:M16" si="9">+C16+F16+I16</f>
        <v>16</v>
      </c>
      <c r="M16" s="23">
        <f t="shared" si="9"/>
        <v>7</v>
      </c>
      <c r="N16" s="21">
        <f t="shared" si="3"/>
        <v>0.4375</v>
      </c>
      <c r="O16" s="26"/>
    </row>
    <row r="17" spans="1:15" ht="24" customHeight="1">
      <c r="A17" s="14"/>
      <c r="B17" s="19" t="s">
        <v>24</v>
      </c>
      <c r="C17" s="20">
        <f t="shared" ref="C17:D17" si="10">+C76</f>
        <v>42.629999999999995</v>
      </c>
      <c r="D17" s="20">
        <f t="shared" si="10"/>
        <v>37.96</v>
      </c>
      <c r="E17" s="21">
        <f t="shared" si="1"/>
        <v>0.890452732817265</v>
      </c>
      <c r="F17" s="29"/>
      <c r="G17" s="28"/>
      <c r="H17" s="25" t="s">
        <v>20</v>
      </c>
      <c r="I17" s="29"/>
      <c r="J17" s="28"/>
      <c r="K17" s="25" t="s">
        <v>20</v>
      </c>
      <c r="L17" s="23">
        <f t="shared" ref="L17:M17" si="11">+C17+F17+I17</f>
        <v>42.629999999999995</v>
      </c>
      <c r="M17" s="23">
        <f t="shared" si="11"/>
        <v>37.96</v>
      </c>
      <c r="N17" s="21">
        <f t="shared" si="3"/>
        <v>0.890452732817265</v>
      </c>
      <c r="O17" s="26"/>
    </row>
    <row r="18" spans="1:15" ht="24" customHeight="1">
      <c r="A18" s="14"/>
      <c r="B18" s="19" t="s">
        <v>25</v>
      </c>
      <c r="C18" s="20">
        <f t="shared" ref="C18:D18" si="12">+C83</f>
        <v>1</v>
      </c>
      <c r="D18" s="20">
        <f t="shared" si="12"/>
        <v>1</v>
      </c>
      <c r="E18" s="21">
        <f t="shared" si="1"/>
        <v>1</v>
      </c>
      <c r="F18" s="27"/>
      <c r="G18" s="28"/>
      <c r="H18" s="25" t="s">
        <v>20</v>
      </c>
      <c r="I18" s="29"/>
      <c r="J18" s="30"/>
      <c r="K18" s="25" t="s">
        <v>20</v>
      </c>
      <c r="L18" s="23">
        <f t="shared" ref="L18:M18" si="13">+C18+F18+I18</f>
        <v>1</v>
      </c>
      <c r="M18" s="23">
        <f t="shared" si="13"/>
        <v>1</v>
      </c>
      <c r="N18" s="21">
        <f t="shared" si="3"/>
        <v>1</v>
      </c>
      <c r="O18" s="2"/>
    </row>
    <row r="19" spans="1:15" ht="24" customHeight="1">
      <c r="A19" s="31"/>
      <c r="B19" s="32" t="s">
        <v>26</v>
      </c>
      <c r="C19" s="33">
        <f t="shared" ref="C19:D19" si="14">SUM(C13:C18)</f>
        <v>84.009999999999991</v>
      </c>
      <c r="D19" s="33">
        <f t="shared" si="14"/>
        <v>69.289999999999992</v>
      </c>
      <c r="E19" s="34">
        <f t="shared" si="1"/>
        <v>0.82478276395667183</v>
      </c>
      <c r="F19" s="33">
        <f t="shared" ref="F19:G19" si="15">SUM(F13:F18)</f>
        <v>0</v>
      </c>
      <c r="G19" s="35">
        <f t="shared" si="15"/>
        <v>0</v>
      </c>
      <c r="H19" s="34" t="e">
        <f>G19/F19</f>
        <v>#DIV/0!</v>
      </c>
      <c r="I19" s="36">
        <f t="shared" ref="I19:J19" si="16">SUM(I13:I18)</f>
        <v>0</v>
      </c>
      <c r="J19" s="36">
        <f t="shared" si="16"/>
        <v>0</v>
      </c>
      <c r="K19" s="34" t="e">
        <f>J19/I19</f>
        <v>#DIV/0!</v>
      </c>
      <c r="L19" s="36">
        <f t="shared" ref="L19:M19" si="17">SUM(L13:L18)</f>
        <v>84.009999999999991</v>
      </c>
      <c r="M19" s="37">
        <f t="shared" si="17"/>
        <v>69.289999999999992</v>
      </c>
      <c r="N19" s="34">
        <f>M19/L19</f>
        <v>0.82478276395667183</v>
      </c>
      <c r="O19" s="2"/>
    </row>
    <row r="20" spans="1:15" ht="27" customHeight="1">
      <c r="A20" s="1"/>
      <c r="B20" s="161" t="s">
        <v>27</v>
      </c>
      <c r="C20" s="162"/>
      <c r="D20" s="162"/>
      <c r="E20" s="8" t="str">
        <f>+C6</f>
        <v>ALTA</v>
      </c>
      <c r="F20" s="1"/>
      <c r="G20" s="1"/>
      <c r="H20" s="10" t="s">
        <v>7</v>
      </c>
      <c r="J20" s="1"/>
      <c r="K20" s="10" t="s">
        <v>7</v>
      </c>
      <c r="L20" s="1"/>
      <c r="M20" s="1"/>
      <c r="N20" s="10" t="s">
        <v>7</v>
      </c>
      <c r="O20" s="2"/>
    </row>
    <row r="21" spans="1:15" ht="15.75" customHeight="1">
      <c r="A21" s="1"/>
      <c r="B21" s="1"/>
      <c r="C21" s="1"/>
      <c r="D21" s="1"/>
      <c r="E21" s="1"/>
      <c r="F21" s="1"/>
      <c r="G21" s="1"/>
      <c r="H21" s="1"/>
      <c r="I21" s="1"/>
      <c r="J21" s="1"/>
      <c r="K21" s="1"/>
      <c r="L21" s="1"/>
      <c r="M21" s="1"/>
      <c r="N21" s="1"/>
      <c r="O21" s="2"/>
    </row>
    <row r="22" spans="1:15" ht="15.75" customHeight="1">
      <c r="A22" s="1"/>
      <c r="B22" s="1"/>
      <c r="C22" s="1"/>
      <c r="D22" s="1"/>
      <c r="E22" s="1"/>
      <c r="F22" s="1"/>
      <c r="G22" s="1"/>
      <c r="H22" s="1"/>
      <c r="I22" s="1"/>
      <c r="J22" s="1"/>
      <c r="K22" s="1"/>
      <c r="L22" s="1"/>
      <c r="M22" s="1"/>
      <c r="N22" s="1"/>
      <c r="O22" s="2"/>
    </row>
    <row r="23" spans="1:15" ht="15.75" customHeight="1">
      <c r="A23" s="1"/>
      <c r="B23" s="1"/>
      <c r="C23" s="1"/>
      <c r="D23" s="1"/>
      <c r="E23" s="1"/>
      <c r="F23" s="1"/>
      <c r="G23" s="1"/>
      <c r="H23" s="1"/>
      <c r="I23" s="1"/>
      <c r="J23" s="1"/>
      <c r="K23" s="1"/>
      <c r="L23" s="1"/>
      <c r="M23" s="1"/>
      <c r="N23" s="1"/>
      <c r="O23" s="2"/>
    </row>
    <row r="24" spans="1:15" ht="15.75" customHeight="1">
      <c r="A24" s="1"/>
      <c r="B24" s="1"/>
      <c r="C24" s="1"/>
      <c r="D24" s="1"/>
      <c r="E24" s="1"/>
      <c r="F24" s="1"/>
      <c r="G24" s="1"/>
      <c r="H24" s="1"/>
      <c r="I24" s="1"/>
      <c r="J24" s="1"/>
      <c r="K24" s="1"/>
      <c r="L24" s="1"/>
      <c r="M24" s="1"/>
      <c r="N24" s="1"/>
      <c r="O24" s="2"/>
    </row>
    <row r="25" spans="1:15" ht="15.75" customHeight="1">
      <c r="A25" s="1"/>
      <c r="B25" s="1"/>
      <c r="C25" s="1"/>
      <c r="D25" s="1"/>
      <c r="E25" s="1"/>
      <c r="F25" s="1"/>
      <c r="G25" s="1"/>
      <c r="H25" s="1"/>
      <c r="I25" s="1"/>
      <c r="J25" s="1"/>
      <c r="K25" s="1"/>
      <c r="L25" s="1"/>
      <c r="M25" s="1"/>
      <c r="N25" s="1"/>
      <c r="O25" s="2"/>
    </row>
    <row r="26" spans="1:15" ht="15.75" customHeight="1">
      <c r="A26" s="1"/>
      <c r="B26" s="1"/>
      <c r="C26" s="1"/>
      <c r="D26" s="1"/>
      <c r="E26" s="1"/>
      <c r="F26" s="1"/>
      <c r="G26" s="1"/>
      <c r="H26" s="1"/>
      <c r="I26" s="1"/>
      <c r="J26" s="1"/>
      <c r="K26" s="1"/>
      <c r="L26" s="1"/>
      <c r="M26" s="1"/>
      <c r="N26" s="1"/>
      <c r="O26" s="2"/>
    </row>
    <row r="27" spans="1:15" ht="15.75" customHeight="1">
      <c r="A27" s="1"/>
      <c r="B27" s="1"/>
      <c r="C27" s="1"/>
      <c r="D27" s="1"/>
      <c r="E27" s="1"/>
      <c r="F27" s="1"/>
      <c r="G27" s="1"/>
      <c r="H27" s="1"/>
      <c r="I27" s="38"/>
      <c r="J27" s="1"/>
      <c r="K27" s="1"/>
      <c r="L27" s="1"/>
      <c r="M27" s="1"/>
      <c r="N27" s="1"/>
      <c r="O27" s="2"/>
    </row>
    <row r="28" spans="1:15" ht="15.75" customHeight="1">
      <c r="A28" s="1"/>
      <c r="B28" s="1"/>
      <c r="C28" s="1"/>
      <c r="D28" s="1"/>
      <c r="E28" s="1"/>
      <c r="F28" s="1"/>
      <c r="G28" s="1"/>
      <c r="H28" s="1"/>
      <c r="I28" s="1"/>
      <c r="J28" s="1"/>
      <c r="K28" s="1"/>
      <c r="L28" s="1"/>
      <c r="M28" s="1"/>
      <c r="N28" s="1"/>
      <c r="O28" s="2"/>
    </row>
    <row r="29" spans="1:15" ht="15.75" customHeight="1">
      <c r="A29" s="1"/>
      <c r="B29" s="1"/>
      <c r="C29" s="1"/>
      <c r="D29" s="1"/>
      <c r="E29" s="1"/>
      <c r="F29" s="1"/>
      <c r="G29" s="1"/>
      <c r="H29" s="1"/>
      <c r="I29" s="1"/>
      <c r="J29" s="1"/>
      <c r="K29" s="1"/>
      <c r="L29" s="1"/>
      <c r="M29" s="1"/>
      <c r="N29" s="1"/>
      <c r="O29" s="2"/>
    </row>
    <row r="30" spans="1:15" ht="15.75" customHeight="1">
      <c r="A30" s="1"/>
      <c r="B30" s="1"/>
      <c r="C30" s="1"/>
      <c r="D30" s="1"/>
      <c r="E30" s="1"/>
      <c r="F30" s="1"/>
      <c r="G30" s="1"/>
      <c r="H30" s="1"/>
      <c r="I30" s="1"/>
      <c r="J30" s="1"/>
      <c r="K30" s="1"/>
      <c r="L30" s="1"/>
      <c r="M30" s="1"/>
      <c r="N30" s="1"/>
      <c r="O30" s="2"/>
    </row>
    <row r="31" spans="1:15" ht="15.75" customHeight="1">
      <c r="A31" s="1"/>
      <c r="B31" s="1"/>
      <c r="C31" s="1"/>
      <c r="D31" s="1"/>
      <c r="E31" s="1"/>
      <c r="F31" s="1"/>
      <c r="G31" s="1"/>
      <c r="H31" s="1"/>
      <c r="I31" s="1"/>
      <c r="J31" s="1"/>
      <c r="K31" s="1"/>
      <c r="L31" s="1"/>
      <c r="M31" s="1"/>
      <c r="N31" s="1"/>
      <c r="O31" s="2"/>
    </row>
    <row r="32" spans="1:15" ht="15.75" customHeight="1">
      <c r="A32" s="1"/>
      <c r="B32" s="1"/>
      <c r="C32" s="1"/>
      <c r="D32" s="1"/>
      <c r="E32" s="1"/>
      <c r="F32" s="1"/>
      <c r="G32" s="1"/>
      <c r="H32" s="1"/>
      <c r="I32" s="1"/>
      <c r="J32" s="1"/>
      <c r="K32" s="1"/>
      <c r="L32" s="1"/>
      <c r="M32" s="1"/>
      <c r="N32" s="1"/>
      <c r="O32" s="2"/>
    </row>
    <row r="33" spans="1:26" ht="15.75" customHeight="1">
      <c r="A33" s="1"/>
      <c r="B33" s="1"/>
      <c r="C33" s="1"/>
      <c r="D33" s="1"/>
      <c r="E33" s="1"/>
      <c r="F33" s="1"/>
      <c r="G33" s="1"/>
      <c r="H33" s="1"/>
      <c r="I33" s="1"/>
      <c r="J33" s="1"/>
      <c r="K33" s="1"/>
      <c r="L33" s="1"/>
      <c r="M33" s="1"/>
      <c r="N33" s="1"/>
      <c r="O33" s="2"/>
    </row>
    <row r="34" spans="1:26" ht="15.75" customHeight="1">
      <c r="A34" s="1"/>
      <c r="B34" s="1"/>
      <c r="C34" s="1"/>
      <c r="D34" s="1"/>
      <c r="E34" s="1"/>
      <c r="F34" s="1"/>
      <c r="G34" s="1"/>
      <c r="H34" s="1"/>
      <c r="I34" s="1"/>
      <c r="J34" s="1"/>
      <c r="K34" s="1"/>
      <c r="L34" s="1"/>
      <c r="M34" s="1"/>
      <c r="N34" s="1"/>
      <c r="O34" s="2"/>
    </row>
    <row r="35" spans="1:26" ht="15.75" customHeight="1">
      <c r="A35" s="1"/>
      <c r="B35" s="1"/>
      <c r="C35" s="1"/>
      <c r="D35" s="1"/>
      <c r="E35" s="1"/>
      <c r="F35" s="1"/>
      <c r="G35" s="1"/>
      <c r="H35" s="1"/>
      <c r="I35" s="1"/>
      <c r="J35" s="1"/>
      <c r="K35" s="1"/>
      <c r="L35" s="1"/>
      <c r="M35" s="1"/>
      <c r="N35" s="1"/>
      <c r="O35" s="2"/>
    </row>
    <row r="36" spans="1:26" ht="126" customHeight="1">
      <c r="A36" s="1"/>
      <c r="B36" s="1"/>
      <c r="C36" s="1"/>
      <c r="D36" s="1"/>
      <c r="E36" s="1"/>
      <c r="F36" s="1"/>
      <c r="G36" s="1"/>
      <c r="H36" s="1"/>
      <c r="I36" s="1"/>
      <c r="J36" s="1"/>
      <c r="K36" s="1"/>
      <c r="L36" s="1"/>
      <c r="M36" s="1"/>
      <c r="N36" s="1"/>
      <c r="O36" s="2"/>
    </row>
    <row r="37" spans="1:26" ht="15.75" customHeight="1">
      <c r="A37" s="1"/>
      <c r="B37" s="1"/>
      <c r="C37" s="1"/>
      <c r="D37" s="1"/>
      <c r="E37" s="1"/>
      <c r="F37" s="1"/>
      <c r="G37" s="1"/>
      <c r="H37" s="1"/>
      <c r="I37" s="1"/>
      <c r="J37" s="1"/>
      <c r="K37" s="1"/>
      <c r="L37" s="1"/>
      <c r="M37" s="1"/>
      <c r="N37" s="1"/>
      <c r="O37" s="2"/>
    </row>
    <row r="38" spans="1:26" ht="27" customHeight="1">
      <c r="A38" s="1"/>
      <c r="B38" s="1"/>
      <c r="C38" s="1"/>
      <c r="D38" s="1"/>
      <c r="E38" s="1"/>
      <c r="F38" s="1"/>
      <c r="G38" s="1"/>
      <c r="H38" s="1"/>
      <c r="I38" s="1"/>
      <c r="J38" s="1"/>
      <c r="K38" s="1"/>
      <c r="L38" s="1"/>
      <c r="M38" s="1"/>
      <c r="N38" s="1"/>
      <c r="O38" s="2"/>
    </row>
    <row r="39" spans="1:26" ht="63.75" customHeight="1">
      <c r="A39" s="1"/>
      <c r="B39" s="1"/>
      <c r="C39" s="1"/>
      <c r="D39" s="1"/>
      <c r="E39" s="1"/>
      <c r="F39" s="1"/>
      <c r="G39" s="1"/>
      <c r="H39" s="1"/>
      <c r="I39" s="1"/>
      <c r="J39" s="1"/>
      <c r="K39" s="1"/>
      <c r="L39" s="1"/>
      <c r="M39" s="1"/>
      <c r="N39" s="1"/>
      <c r="O39" s="2"/>
    </row>
    <row r="40" spans="1:26" ht="15.75" customHeight="1">
      <c r="A40" s="39"/>
      <c r="B40" s="40"/>
      <c r="C40" s="41"/>
      <c r="D40" s="42"/>
      <c r="E40" s="41"/>
      <c r="F40" s="41"/>
      <c r="G40" s="41"/>
      <c r="H40" s="41"/>
      <c r="I40" s="41"/>
      <c r="J40" s="41"/>
      <c r="K40" s="41"/>
      <c r="L40" s="41"/>
      <c r="M40" s="41"/>
      <c r="N40" s="41"/>
      <c r="O40" s="2"/>
    </row>
    <row r="41" spans="1:26" ht="27" customHeight="1">
      <c r="A41" s="14"/>
      <c r="B41" s="40"/>
      <c r="C41" s="41"/>
      <c r="D41" s="41"/>
      <c r="E41" s="41"/>
      <c r="F41" s="41"/>
      <c r="G41" s="41"/>
      <c r="H41" s="41"/>
      <c r="I41" s="41"/>
      <c r="J41" s="41"/>
      <c r="K41" s="41"/>
      <c r="L41" s="41"/>
      <c r="M41" s="41"/>
      <c r="N41" s="41"/>
      <c r="O41" s="2"/>
    </row>
    <row r="42" spans="1:26" ht="31.5" customHeight="1">
      <c r="A42" s="14"/>
      <c r="B42" s="163" t="s">
        <v>28</v>
      </c>
      <c r="C42" s="164"/>
      <c r="D42" s="164"/>
      <c r="E42" s="164"/>
      <c r="F42" s="164"/>
      <c r="G42" s="164"/>
      <c r="H42" s="164"/>
      <c r="I42" s="164"/>
      <c r="J42" s="164"/>
      <c r="K42" s="164"/>
      <c r="L42" s="164"/>
      <c r="M42" s="164"/>
      <c r="N42" s="165"/>
      <c r="O42" s="2"/>
      <c r="P42" s="43"/>
      <c r="Q42" s="43"/>
      <c r="R42" s="43"/>
      <c r="S42" s="43"/>
      <c r="T42" s="43"/>
      <c r="U42" s="43"/>
      <c r="V42" s="43"/>
      <c r="W42" s="43"/>
      <c r="X42" s="43"/>
      <c r="Y42" s="43"/>
      <c r="Z42" s="43"/>
    </row>
    <row r="43" spans="1:26" ht="42.75" customHeight="1">
      <c r="A43" s="13"/>
      <c r="B43" s="44"/>
      <c r="C43" s="166" t="s">
        <v>29</v>
      </c>
      <c r="D43" s="167"/>
      <c r="E43" s="168"/>
      <c r="F43" s="166" t="s">
        <v>30</v>
      </c>
      <c r="G43" s="167"/>
      <c r="H43" s="168"/>
      <c r="I43" s="166" t="s">
        <v>31</v>
      </c>
      <c r="J43" s="167"/>
      <c r="K43" s="168"/>
      <c r="L43" s="169" t="s">
        <v>32</v>
      </c>
      <c r="M43" s="167"/>
      <c r="N43" s="168"/>
      <c r="O43" s="4"/>
      <c r="P43" s="43"/>
      <c r="Q43" s="43"/>
      <c r="R43" s="43"/>
      <c r="S43" s="43"/>
      <c r="T43" s="43"/>
      <c r="U43" s="43"/>
      <c r="V43" s="43"/>
      <c r="W43" s="43"/>
      <c r="X43" s="43"/>
      <c r="Y43" s="43"/>
      <c r="Z43" s="43"/>
    </row>
    <row r="44" spans="1:26" ht="21" customHeight="1">
      <c r="A44" s="14"/>
      <c r="B44" s="45" t="s">
        <v>33</v>
      </c>
      <c r="C44" s="46" t="s">
        <v>16</v>
      </c>
      <c r="D44" s="46" t="s">
        <v>17</v>
      </c>
      <c r="E44" s="46" t="s">
        <v>18</v>
      </c>
      <c r="F44" s="46" t="s">
        <v>16</v>
      </c>
      <c r="G44" s="46" t="s">
        <v>17</v>
      </c>
      <c r="H44" s="46" t="s">
        <v>18</v>
      </c>
      <c r="I44" s="46" t="s">
        <v>16</v>
      </c>
      <c r="J44" s="46" t="s">
        <v>17</v>
      </c>
      <c r="K44" s="46" t="s">
        <v>18</v>
      </c>
      <c r="L44" s="46" t="s">
        <v>16</v>
      </c>
      <c r="M44" s="46" t="s">
        <v>17</v>
      </c>
      <c r="N44" s="46" t="s">
        <v>18</v>
      </c>
      <c r="O44" s="2"/>
      <c r="P44" s="43"/>
      <c r="Q44" s="43"/>
      <c r="R44" s="43"/>
      <c r="S44" s="43"/>
      <c r="T44" s="43"/>
      <c r="U44" s="43"/>
      <c r="V44" s="43"/>
      <c r="W44" s="43"/>
      <c r="X44" s="43"/>
      <c r="Y44" s="43"/>
      <c r="Z44" s="43"/>
    </row>
    <row r="45" spans="1:26" ht="21" customHeight="1">
      <c r="A45" s="14"/>
      <c r="B45" s="40" t="s">
        <v>34</v>
      </c>
      <c r="C45" s="47">
        <f>+'PAAC 2023'!T9+'PAAC 2023'!T10</f>
        <v>1</v>
      </c>
      <c r="D45" s="47">
        <f>+'PAAC 2023'!U9+'PAAC 2023'!U10</f>
        <v>1</v>
      </c>
      <c r="E45" s="48">
        <f t="shared" ref="E45:E48" si="18">+D45/C45</f>
        <v>1</v>
      </c>
      <c r="F45" s="47"/>
      <c r="G45" s="47"/>
      <c r="H45" s="49"/>
      <c r="I45" s="47"/>
      <c r="J45" s="47"/>
      <c r="K45" s="49"/>
      <c r="L45" s="50">
        <f t="shared" ref="L45:M45" si="19">C45+F45+I45</f>
        <v>1</v>
      </c>
      <c r="M45" s="47">
        <f t="shared" si="19"/>
        <v>1</v>
      </c>
      <c r="N45" s="48">
        <f t="shared" ref="N45:N48" si="20">M45/L45</f>
        <v>1</v>
      </c>
      <c r="O45" s="2"/>
      <c r="P45" s="43"/>
      <c r="Q45" s="43"/>
      <c r="R45" s="43"/>
      <c r="S45" s="43"/>
      <c r="T45" s="43"/>
      <c r="U45" s="43"/>
      <c r="V45" s="43"/>
      <c r="W45" s="43"/>
      <c r="X45" s="43"/>
      <c r="Y45" s="43"/>
      <c r="Z45" s="43"/>
    </row>
    <row r="46" spans="1:26" ht="21" customHeight="1">
      <c r="A46" s="14"/>
      <c r="B46" s="40" t="s">
        <v>35</v>
      </c>
      <c r="C46" s="47">
        <f>+'PAAC 2023'!T11</f>
        <v>1</v>
      </c>
      <c r="D46" s="47">
        <f>+'PAAC 2023'!U11</f>
        <v>1</v>
      </c>
      <c r="E46" s="48">
        <f t="shared" si="18"/>
        <v>1</v>
      </c>
      <c r="F46" s="47"/>
      <c r="G46" s="47"/>
      <c r="H46" s="49"/>
      <c r="I46" s="47"/>
      <c r="J46" s="47"/>
      <c r="K46" s="49"/>
      <c r="L46" s="50">
        <f t="shared" ref="L46:M46" si="21">C46+F46+I46</f>
        <v>1</v>
      </c>
      <c r="M46" s="47">
        <f t="shared" si="21"/>
        <v>1</v>
      </c>
      <c r="N46" s="48">
        <f t="shared" si="20"/>
        <v>1</v>
      </c>
      <c r="O46" s="2"/>
      <c r="P46" s="43"/>
      <c r="Q46" s="43"/>
      <c r="R46" s="43"/>
      <c r="S46" s="43"/>
      <c r="T46" s="43"/>
      <c r="U46" s="43"/>
      <c r="V46" s="43"/>
      <c r="W46" s="43"/>
      <c r="X46" s="43"/>
      <c r="Y46" s="43"/>
      <c r="Z46" s="43"/>
    </row>
    <row r="47" spans="1:26" ht="21" customHeight="1">
      <c r="A47" s="14"/>
      <c r="B47" s="40" t="s">
        <v>36</v>
      </c>
      <c r="C47" s="47">
        <f>+'PAAC 2023'!T12</f>
        <v>1</v>
      </c>
      <c r="D47" s="47">
        <f>+'PAAC 2023'!U12</f>
        <v>1</v>
      </c>
      <c r="E47" s="48">
        <f t="shared" si="18"/>
        <v>1</v>
      </c>
      <c r="F47" s="47"/>
      <c r="G47" s="47"/>
      <c r="H47" s="49"/>
      <c r="I47" s="47"/>
      <c r="J47" s="47"/>
      <c r="K47" s="49"/>
      <c r="L47" s="47">
        <f t="shared" ref="L47:M47" si="22">C47+F47+I47</f>
        <v>1</v>
      </c>
      <c r="M47" s="47">
        <f t="shared" si="22"/>
        <v>1</v>
      </c>
      <c r="N47" s="48">
        <f t="shared" si="20"/>
        <v>1</v>
      </c>
      <c r="O47" s="2"/>
      <c r="P47" s="43"/>
      <c r="Q47" s="43"/>
      <c r="R47" s="43"/>
      <c r="S47" s="43"/>
      <c r="T47" s="43"/>
      <c r="U47" s="43"/>
      <c r="V47" s="43"/>
      <c r="W47" s="43"/>
      <c r="X47" s="43"/>
      <c r="Y47" s="43"/>
      <c r="Z47" s="43"/>
    </row>
    <row r="48" spans="1:26" ht="21" customHeight="1">
      <c r="A48" s="14"/>
      <c r="B48" s="40" t="s">
        <v>37</v>
      </c>
      <c r="C48" s="47">
        <f>+'PAAC 2023'!T13+'PAAC 2023'!T14</f>
        <v>1</v>
      </c>
      <c r="D48" s="47">
        <f>+'PAAC 2023'!U13+'PAAC 2023'!U14</f>
        <v>1</v>
      </c>
      <c r="E48" s="48">
        <f t="shared" si="18"/>
        <v>1</v>
      </c>
      <c r="F48" s="47"/>
      <c r="G48" s="47"/>
      <c r="H48" s="49"/>
      <c r="I48" s="47"/>
      <c r="J48" s="47"/>
      <c r="K48" s="49"/>
      <c r="L48" s="47">
        <f t="shared" ref="L48:M48" si="23">C48+F48+I48</f>
        <v>1</v>
      </c>
      <c r="M48" s="47">
        <f t="shared" si="23"/>
        <v>1</v>
      </c>
      <c r="N48" s="48">
        <f t="shared" si="20"/>
        <v>1</v>
      </c>
      <c r="O48" s="2"/>
      <c r="P48" s="43"/>
      <c r="Q48" s="43"/>
      <c r="R48" s="43"/>
      <c r="S48" s="43"/>
      <c r="T48" s="43"/>
      <c r="U48" s="43"/>
      <c r="V48" s="43"/>
      <c r="W48" s="43"/>
      <c r="X48" s="43"/>
      <c r="Y48" s="43"/>
      <c r="Z48" s="43"/>
    </row>
    <row r="49" spans="1:26" ht="21" customHeight="1">
      <c r="A49" s="14"/>
      <c r="B49" s="40" t="s">
        <v>38</v>
      </c>
      <c r="C49" s="47">
        <f>+'PAAC 2023'!T15</f>
        <v>0</v>
      </c>
      <c r="D49" s="47">
        <f>+'PAAC 2023'!U15</f>
        <v>0</v>
      </c>
      <c r="E49" s="48">
        <v>1</v>
      </c>
      <c r="F49" s="47"/>
      <c r="G49" s="47"/>
      <c r="H49" s="49"/>
      <c r="I49" s="47"/>
      <c r="J49" s="47"/>
      <c r="K49" s="49"/>
      <c r="L49" s="47">
        <f t="shared" ref="L49:M49" si="24">C49+F49+I49</f>
        <v>0</v>
      </c>
      <c r="M49" s="47">
        <f t="shared" si="24"/>
        <v>0</v>
      </c>
      <c r="N49" s="48">
        <v>0</v>
      </c>
      <c r="O49" s="2"/>
      <c r="P49" s="43"/>
      <c r="Q49" s="43"/>
      <c r="R49" s="43"/>
      <c r="S49" s="43"/>
      <c r="T49" s="43"/>
      <c r="U49" s="43"/>
      <c r="V49" s="43"/>
      <c r="W49" s="43"/>
      <c r="X49" s="43"/>
      <c r="Y49" s="43"/>
      <c r="Z49" s="43"/>
    </row>
    <row r="50" spans="1:26" ht="21" customHeight="1">
      <c r="A50" s="31"/>
      <c r="B50" s="51" t="s">
        <v>39</v>
      </c>
      <c r="C50" s="52">
        <f t="shared" ref="C50:D50" si="25">SUM(C45:C49)</f>
        <v>4</v>
      </c>
      <c r="D50" s="52">
        <f t="shared" si="25"/>
        <v>4</v>
      </c>
      <c r="E50" s="53">
        <f>D50/C50</f>
        <v>1</v>
      </c>
      <c r="F50" s="52">
        <f t="shared" ref="F50:M50" si="26">SUM(F45:F49)</f>
        <v>0</v>
      </c>
      <c r="G50" s="52">
        <f t="shared" si="26"/>
        <v>0</v>
      </c>
      <c r="H50" s="52">
        <f t="shared" si="26"/>
        <v>0</v>
      </c>
      <c r="I50" s="52">
        <f t="shared" si="26"/>
        <v>0</v>
      </c>
      <c r="J50" s="52">
        <f t="shared" si="26"/>
        <v>0</v>
      </c>
      <c r="K50" s="52">
        <f t="shared" si="26"/>
        <v>0</v>
      </c>
      <c r="L50" s="52">
        <f t="shared" si="26"/>
        <v>4</v>
      </c>
      <c r="M50" s="52">
        <f t="shared" si="26"/>
        <v>4</v>
      </c>
      <c r="N50" s="53">
        <f>M50/L50</f>
        <v>1</v>
      </c>
      <c r="O50" s="54"/>
      <c r="P50" s="43"/>
      <c r="Q50" s="43"/>
      <c r="R50" s="43"/>
      <c r="S50" s="43"/>
      <c r="T50" s="43"/>
      <c r="U50" s="43"/>
      <c r="V50" s="43"/>
      <c r="W50" s="43"/>
      <c r="X50" s="43"/>
      <c r="Y50" s="43"/>
      <c r="Z50" s="43"/>
    </row>
    <row r="51" spans="1:26" ht="10.5" customHeight="1">
      <c r="A51" s="55"/>
      <c r="B51" s="56"/>
      <c r="C51" s="57"/>
      <c r="D51" s="57"/>
      <c r="E51" s="57"/>
      <c r="F51" s="57"/>
      <c r="G51" s="57"/>
      <c r="H51" s="57"/>
      <c r="I51" s="57"/>
      <c r="J51" s="57"/>
      <c r="K51" s="57"/>
      <c r="L51" s="57"/>
      <c r="M51" s="57"/>
      <c r="N51" s="57"/>
      <c r="O51" s="58"/>
      <c r="P51" s="43"/>
      <c r="Q51" s="43"/>
      <c r="R51" s="43"/>
      <c r="S51" s="43"/>
      <c r="T51" s="43"/>
      <c r="U51" s="43"/>
      <c r="V51" s="43"/>
      <c r="W51" s="43"/>
      <c r="X51" s="43"/>
      <c r="Y51" s="43"/>
      <c r="Z51" s="43"/>
    </row>
    <row r="52" spans="1:26" ht="21" customHeight="1">
      <c r="A52" s="14"/>
      <c r="B52" s="45" t="s">
        <v>40</v>
      </c>
      <c r="C52" s="46" t="s">
        <v>16</v>
      </c>
      <c r="D52" s="46" t="s">
        <v>17</v>
      </c>
      <c r="E52" s="46" t="s">
        <v>18</v>
      </c>
      <c r="F52" s="46" t="s">
        <v>16</v>
      </c>
      <c r="G52" s="46" t="s">
        <v>17</v>
      </c>
      <c r="H52" s="46" t="s">
        <v>18</v>
      </c>
      <c r="I52" s="46" t="s">
        <v>16</v>
      </c>
      <c r="J52" s="46" t="s">
        <v>17</v>
      </c>
      <c r="K52" s="46" t="s">
        <v>18</v>
      </c>
      <c r="L52" s="46" t="s">
        <v>16</v>
      </c>
      <c r="M52" s="46" t="s">
        <v>17</v>
      </c>
      <c r="N52" s="46" t="s">
        <v>18</v>
      </c>
      <c r="O52" s="2"/>
      <c r="P52" s="43"/>
      <c r="Q52" s="43"/>
      <c r="R52" s="43"/>
      <c r="S52" s="43"/>
      <c r="T52" s="43"/>
      <c r="U52" s="43"/>
      <c r="V52" s="43"/>
      <c r="W52" s="43"/>
      <c r="X52" s="43"/>
      <c r="Y52" s="43"/>
      <c r="Z52" s="43"/>
    </row>
    <row r="53" spans="1:26" ht="21" customHeight="1">
      <c r="A53" s="14"/>
      <c r="B53" s="59" t="s">
        <v>41</v>
      </c>
      <c r="C53" s="47">
        <f>+'PAAC 2023'!T16</f>
        <v>0.25</v>
      </c>
      <c r="D53" s="47">
        <f>+'PAAC 2023'!U16</f>
        <v>0.2</v>
      </c>
      <c r="E53" s="60">
        <f>+D53/C53</f>
        <v>0.8</v>
      </c>
      <c r="F53" s="47"/>
      <c r="G53" s="47"/>
      <c r="H53" s="60"/>
      <c r="I53" s="47"/>
      <c r="J53" s="47"/>
      <c r="K53" s="49"/>
      <c r="L53" s="50">
        <f t="shared" ref="L53:M53" si="27">C53+F53+I53</f>
        <v>0.25</v>
      </c>
      <c r="M53" s="47">
        <f t="shared" si="27"/>
        <v>0.2</v>
      </c>
      <c r="N53" s="48">
        <f>M53/L53</f>
        <v>0.8</v>
      </c>
      <c r="O53" s="2"/>
      <c r="P53" s="43"/>
      <c r="Q53" s="43"/>
      <c r="R53" s="43"/>
      <c r="S53" s="43"/>
      <c r="T53" s="43"/>
      <c r="U53" s="43"/>
      <c r="V53" s="43"/>
      <c r="W53" s="43"/>
      <c r="X53" s="43"/>
      <c r="Y53" s="43"/>
      <c r="Z53" s="43"/>
    </row>
    <row r="54" spans="1:26" ht="21" customHeight="1">
      <c r="A54" s="31"/>
      <c r="B54" s="51" t="s">
        <v>39</v>
      </c>
      <c r="C54" s="52">
        <f t="shared" ref="C54:E54" si="28">SUM(C53)</f>
        <v>0.25</v>
      </c>
      <c r="D54" s="52">
        <f t="shared" si="28"/>
        <v>0.2</v>
      </c>
      <c r="E54" s="53">
        <f t="shared" si="28"/>
        <v>0.8</v>
      </c>
      <c r="F54" s="52">
        <v>0</v>
      </c>
      <c r="G54" s="52">
        <v>0</v>
      </c>
      <c r="H54" s="53">
        <v>0</v>
      </c>
      <c r="I54" s="52">
        <f t="shared" ref="I54:K54" si="29">SUM(I49:I53)</f>
        <v>0</v>
      </c>
      <c r="J54" s="52">
        <f t="shared" si="29"/>
        <v>0</v>
      </c>
      <c r="K54" s="52">
        <f t="shared" si="29"/>
        <v>0</v>
      </c>
      <c r="L54" s="52">
        <f t="shared" ref="L54:M54" si="30">+L53</f>
        <v>0.25</v>
      </c>
      <c r="M54" s="52">
        <f t="shared" si="30"/>
        <v>0.2</v>
      </c>
      <c r="N54" s="53">
        <f>+M54/L54</f>
        <v>0.8</v>
      </c>
      <c r="O54" s="54"/>
      <c r="P54" s="43"/>
      <c r="Q54" s="43"/>
      <c r="R54" s="43"/>
      <c r="S54" s="43"/>
      <c r="T54" s="43"/>
      <c r="U54" s="43"/>
      <c r="V54" s="43"/>
      <c r="W54" s="43"/>
      <c r="X54" s="43"/>
      <c r="Y54" s="43"/>
      <c r="Z54" s="43"/>
    </row>
    <row r="55" spans="1:26" ht="10.5" customHeight="1">
      <c r="A55" s="55"/>
      <c r="B55" s="56"/>
      <c r="C55" s="57"/>
      <c r="D55" s="57"/>
      <c r="E55" s="57"/>
      <c r="F55" s="57"/>
      <c r="G55" s="57"/>
      <c r="H55" s="57"/>
      <c r="I55" s="57"/>
      <c r="J55" s="57"/>
      <c r="K55" s="57"/>
      <c r="L55" s="57"/>
      <c r="M55" s="57"/>
      <c r="N55" s="57"/>
      <c r="O55" s="58"/>
      <c r="P55" s="43"/>
      <c r="Q55" s="43"/>
      <c r="R55" s="43"/>
      <c r="S55" s="43"/>
      <c r="T55" s="43"/>
      <c r="U55" s="43"/>
      <c r="V55" s="43"/>
      <c r="W55" s="43"/>
      <c r="X55" s="43"/>
      <c r="Y55" s="43"/>
      <c r="Z55" s="43"/>
    </row>
    <row r="56" spans="1:26" ht="21" customHeight="1">
      <c r="A56" s="14"/>
      <c r="B56" s="45" t="s">
        <v>42</v>
      </c>
      <c r="C56" s="46" t="s">
        <v>16</v>
      </c>
      <c r="D56" s="46" t="s">
        <v>17</v>
      </c>
      <c r="E56" s="46" t="s">
        <v>18</v>
      </c>
      <c r="F56" s="46" t="s">
        <v>16</v>
      </c>
      <c r="G56" s="46" t="s">
        <v>17</v>
      </c>
      <c r="H56" s="46" t="s">
        <v>18</v>
      </c>
      <c r="I56" s="46" t="s">
        <v>16</v>
      </c>
      <c r="J56" s="46" t="s">
        <v>17</v>
      </c>
      <c r="K56" s="46" t="s">
        <v>18</v>
      </c>
      <c r="L56" s="46" t="s">
        <v>16</v>
      </c>
      <c r="M56" s="46" t="s">
        <v>17</v>
      </c>
      <c r="N56" s="46" t="s">
        <v>18</v>
      </c>
      <c r="O56" s="2"/>
      <c r="P56" s="43"/>
      <c r="Q56" s="43"/>
      <c r="R56" s="43"/>
      <c r="S56" s="43"/>
      <c r="T56" s="43"/>
      <c r="U56" s="43"/>
      <c r="V56" s="43"/>
      <c r="W56" s="43"/>
      <c r="X56" s="43"/>
      <c r="Y56" s="43"/>
      <c r="Z56" s="43"/>
    </row>
    <row r="57" spans="1:26" ht="21" customHeight="1">
      <c r="A57" s="14"/>
      <c r="B57" s="40" t="s">
        <v>43</v>
      </c>
      <c r="C57" s="47">
        <f>+'PAAC 2023'!T17+'PAAC 2023'!T18+'PAAC 2023'!T19+'PAAC 2023'!T20+'PAAC 2023'!T21+'PAAC 2023'!T22+'PAAC 2023'!T23</f>
        <v>6</v>
      </c>
      <c r="D57" s="47">
        <f>+'PAAC 2023'!U17+'PAAC 2023'!U18+'PAAC 2023'!U19+'PAAC 2023'!U20+'PAAC 2023'!U21+'PAAC 2023'!U22+'PAAC 2023'!U23</f>
        <v>6</v>
      </c>
      <c r="E57" s="48">
        <f t="shared" ref="E57:E60" si="31">+D57/C57</f>
        <v>1</v>
      </c>
      <c r="F57" s="47"/>
      <c r="G57" s="47"/>
      <c r="H57" s="49"/>
      <c r="I57" s="47"/>
      <c r="J57" s="47"/>
      <c r="K57" s="49"/>
      <c r="L57" s="50">
        <f t="shared" ref="L57:M57" si="32">C57+F57+I57</f>
        <v>6</v>
      </c>
      <c r="M57" s="47">
        <f t="shared" si="32"/>
        <v>6</v>
      </c>
      <c r="N57" s="48">
        <f t="shared" ref="N57:N59" si="33">M57/L57</f>
        <v>1</v>
      </c>
      <c r="O57" s="2"/>
      <c r="P57" s="43"/>
      <c r="Q57" s="43"/>
      <c r="R57" s="43"/>
      <c r="S57" s="43"/>
      <c r="T57" s="43"/>
      <c r="U57" s="43"/>
      <c r="V57" s="43"/>
      <c r="W57" s="43"/>
      <c r="X57" s="43"/>
      <c r="Y57" s="43"/>
      <c r="Z57" s="43"/>
    </row>
    <row r="58" spans="1:26" ht="21" customHeight="1">
      <c r="A58" s="14"/>
      <c r="B58" s="40" t="s">
        <v>44</v>
      </c>
      <c r="C58" s="47">
        <f>+'PAAC 2023'!T24+'PAAC 2023'!T25+'PAAC 2023'!T26+'PAAC 2023'!T27</f>
        <v>13</v>
      </c>
      <c r="D58" s="47">
        <f>+'PAAC 2023'!U24+'PAAC 2023'!U25+'PAAC 2023'!U26+'PAAC 2023'!U27</f>
        <v>12</v>
      </c>
      <c r="E58" s="48">
        <f t="shared" si="31"/>
        <v>0.92307692307692313</v>
      </c>
      <c r="F58" s="47"/>
      <c r="G58" s="47"/>
      <c r="H58" s="49"/>
      <c r="I58" s="47"/>
      <c r="J58" s="47"/>
      <c r="K58" s="49"/>
      <c r="L58" s="50">
        <f t="shared" ref="L58:M58" si="34">C58+F58+I58</f>
        <v>13</v>
      </c>
      <c r="M58" s="47">
        <f t="shared" si="34"/>
        <v>12</v>
      </c>
      <c r="N58" s="48">
        <f t="shared" si="33"/>
        <v>0.92307692307692313</v>
      </c>
      <c r="O58" s="2"/>
      <c r="P58" s="43"/>
      <c r="Q58" s="43"/>
      <c r="R58" s="43"/>
      <c r="S58" s="43"/>
      <c r="T58" s="43"/>
      <c r="U58" s="43"/>
      <c r="V58" s="43"/>
      <c r="W58" s="43"/>
      <c r="X58" s="43"/>
      <c r="Y58" s="43"/>
      <c r="Z58" s="43"/>
    </row>
    <row r="59" spans="1:26" ht="21" customHeight="1">
      <c r="A59" s="14"/>
      <c r="B59" s="40" t="s">
        <v>45</v>
      </c>
      <c r="C59" s="47">
        <f>+'PAAC 2023'!T28+'PAAC 2023'!T29+'PAAC 2023'!T30</f>
        <v>1.1299999999999999</v>
      </c>
      <c r="D59" s="47">
        <f>+'PAAC 2023'!U28+'PAAC 2023'!U29+'PAAC 2023'!U30</f>
        <v>1.1299999999999999</v>
      </c>
      <c r="E59" s="48">
        <f t="shared" si="31"/>
        <v>1</v>
      </c>
      <c r="F59" s="47"/>
      <c r="G59" s="47"/>
      <c r="H59" s="49"/>
      <c r="I59" s="47"/>
      <c r="J59" s="47"/>
      <c r="K59" s="49"/>
      <c r="L59" s="50">
        <f t="shared" ref="L59:M59" si="35">C59+F59+I59</f>
        <v>1.1299999999999999</v>
      </c>
      <c r="M59" s="47">
        <f t="shared" si="35"/>
        <v>1.1299999999999999</v>
      </c>
      <c r="N59" s="48">
        <f t="shared" si="33"/>
        <v>1</v>
      </c>
      <c r="O59" s="2"/>
      <c r="P59" s="43"/>
      <c r="Q59" s="43"/>
      <c r="R59" s="43"/>
      <c r="S59" s="43"/>
      <c r="T59" s="43"/>
      <c r="U59" s="43"/>
      <c r="V59" s="43"/>
      <c r="W59" s="43"/>
      <c r="X59" s="43"/>
      <c r="Y59" s="43"/>
      <c r="Z59" s="43"/>
    </row>
    <row r="60" spans="1:26" ht="21" customHeight="1">
      <c r="A60" s="31"/>
      <c r="B60" s="51" t="s">
        <v>39</v>
      </c>
      <c r="C60" s="52">
        <f t="shared" ref="C60:D60" si="36">SUM(C57:C59)</f>
        <v>20.13</v>
      </c>
      <c r="D60" s="52">
        <f t="shared" si="36"/>
        <v>19.13</v>
      </c>
      <c r="E60" s="53">
        <f t="shared" si="31"/>
        <v>0.95032290114257323</v>
      </c>
      <c r="F60" s="52">
        <f t="shared" ref="F60:G60" si="37">SUM(F57:F59)</f>
        <v>0</v>
      </c>
      <c r="G60" s="52">
        <f t="shared" si="37"/>
        <v>0</v>
      </c>
      <c r="H60" s="52">
        <f>SUM(H55:H59)</f>
        <v>0</v>
      </c>
      <c r="I60" s="52">
        <f t="shared" ref="I60:J60" si="38">SUM(I57:I59)</f>
        <v>0</v>
      </c>
      <c r="J60" s="52">
        <f t="shared" si="38"/>
        <v>0</v>
      </c>
      <c r="K60" s="52">
        <f>SUM(K55:K59)</f>
        <v>0</v>
      </c>
      <c r="L60" s="52">
        <f t="shared" ref="L60:M60" si="39">SUM(L57:L59)</f>
        <v>20.13</v>
      </c>
      <c r="M60" s="52">
        <f t="shared" si="39"/>
        <v>19.13</v>
      </c>
      <c r="N60" s="53">
        <f>+M60/L60</f>
        <v>0.95032290114257323</v>
      </c>
      <c r="O60" s="54"/>
      <c r="P60" s="43"/>
      <c r="Q60" s="43"/>
      <c r="R60" s="43"/>
      <c r="S60" s="43"/>
      <c r="T60" s="43"/>
      <c r="U60" s="43"/>
      <c r="V60" s="43"/>
      <c r="W60" s="43"/>
      <c r="X60" s="43"/>
      <c r="Y60" s="43"/>
      <c r="Z60" s="43"/>
    </row>
    <row r="61" spans="1:26" ht="10.5" customHeight="1">
      <c r="A61" s="55"/>
      <c r="B61" s="56"/>
      <c r="C61" s="57"/>
      <c r="D61" s="57"/>
      <c r="E61" s="57"/>
      <c r="F61" s="57"/>
      <c r="G61" s="57"/>
      <c r="H61" s="57"/>
      <c r="I61" s="57"/>
      <c r="J61" s="57"/>
      <c r="K61" s="57"/>
      <c r="L61" s="57"/>
      <c r="M61" s="57"/>
      <c r="N61" s="57"/>
      <c r="O61" s="58"/>
      <c r="P61" s="43"/>
      <c r="Q61" s="43"/>
      <c r="R61" s="43"/>
      <c r="S61" s="43"/>
      <c r="T61" s="43"/>
      <c r="U61" s="43"/>
      <c r="V61" s="43"/>
      <c r="W61" s="43"/>
      <c r="X61" s="43"/>
      <c r="Y61" s="43"/>
      <c r="Z61" s="43"/>
    </row>
    <row r="62" spans="1:26" ht="21" customHeight="1">
      <c r="A62" s="14"/>
      <c r="B62" s="45" t="s">
        <v>46</v>
      </c>
      <c r="C62" s="46" t="s">
        <v>16</v>
      </c>
      <c r="D62" s="46" t="s">
        <v>17</v>
      </c>
      <c r="E62" s="46" t="s">
        <v>18</v>
      </c>
      <c r="F62" s="46" t="s">
        <v>16</v>
      </c>
      <c r="G62" s="46" t="s">
        <v>17</v>
      </c>
      <c r="H62" s="46" t="s">
        <v>18</v>
      </c>
      <c r="I62" s="46" t="s">
        <v>16</v>
      </c>
      <c r="J62" s="46" t="s">
        <v>17</v>
      </c>
      <c r="K62" s="46" t="s">
        <v>18</v>
      </c>
      <c r="L62" s="46" t="s">
        <v>16</v>
      </c>
      <c r="M62" s="46" t="s">
        <v>17</v>
      </c>
      <c r="N62" s="46" t="s">
        <v>18</v>
      </c>
      <c r="O62" s="2"/>
      <c r="P62" s="43"/>
      <c r="Q62" s="43"/>
      <c r="R62" s="43"/>
      <c r="S62" s="43"/>
      <c r="T62" s="43"/>
      <c r="U62" s="43"/>
      <c r="V62" s="43"/>
      <c r="W62" s="43"/>
      <c r="X62" s="43"/>
      <c r="Y62" s="43"/>
      <c r="Z62" s="43"/>
    </row>
    <row r="63" spans="1:26" ht="21" customHeight="1">
      <c r="A63" s="14"/>
      <c r="B63" s="40" t="s">
        <v>47</v>
      </c>
      <c r="C63" s="47">
        <f>+'PAAC 2023'!T31+'PAAC 2023'!T32+'PAAC 2023'!T33+'PAAC 2023'!T34</f>
        <v>1</v>
      </c>
      <c r="D63" s="47">
        <f>+'PAAC 2023'!U31+'PAAC 2023'!U32+'PAAC 2023'!U33+'PAAC 2023'!U34</f>
        <v>1</v>
      </c>
      <c r="E63" s="48">
        <f t="shared" ref="E63:E66" si="40">+D63/C63</f>
        <v>1</v>
      </c>
      <c r="F63" s="47"/>
      <c r="G63" s="47"/>
      <c r="H63" s="49"/>
      <c r="I63" s="47"/>
      <c r="J63" s="47"/>
      <c r="K63" s="49"/>
      <c r="L63" s="50">
        <f t="shared" ref="L63:M63" si="41">C63+F63+I63</f>
        <v>1</v>
      </c>
      <c r="M63" s="47">
        <f t="shared" si="41"/>
        <v>1</v>
      </c>
      <c r="N63" s="48">
        <f t="shared" ref="N63:N66" si="42">M63/L63</f>
        <v>1</v>
      </c>
      <c r="O63" s="2"/>
      <c r="P63" s="43"/>
      <c r="Q63" s="43"/>
      <c r="R63" s="43"/>
      <c r="S63" s="43"/>
      <c r="T63" s="43"/>
      <c r="U63" s="43"/>
      <c r="V63" s="43"/>
      <c r="W63" s="43"/>
      <c r="X63" s="43"/>
      <c r="Y63" s="43"/>
      <c r="Z63" s="43"/>
    </row>
    <row r="64" spans="1:26" ht="21" customHeight="1">
      <c r="A64" s="14"/>
      <c r="B64" s="40" t="s">
        <v>48</v>
      </c>
      <c r="C64" s="47">
        <f>+'PAAC 2023'!T35+'PAAC 2023'!T36+'PAAC 2023'!T37</f>
        <v>7</v>
      </c>
      <c r="D64" s="47">
        <f>+'PAAC 2023'!U35+'PAAC 2023'!U36+'PAAC 2023'!U37</f>
        <v>3</v>
      </c>
      <c r="E64" s="48">
        <f t="shared" si="40"/>
        <v>0.42857142857142855</v>
      </c>
      <c r="F64" s="47"/>
      <c r="G64" s="47"/>
      <c r="H64" s="49"/>
      <c r="I64" s="47"/>
      <c r="J64" s="47"/>
      <c r="K64" s="49"/>
      <c r="L64" s="50">
        <f t="shared" ref="L64:M64" si="43">C64+F64+I64</f>
        <v>7</v>
      </c>
      <c r="M64" s="47">
        <f t="shared" si="43"/>
        <v>3</v>
      </c>
      <c r="N64" s="48">
        <f t="shared" si="42"/>
        <v>0.42857142857142855</v>
      </c>
      <c r="O64" s="2"/>
      <c r="P64" s="43"/>
      <c r="Q64" s="43"/>
      <c r="R64" s="43"/>
      <c r="S64" s="43"/>
      <c r="T64" s="43"/>
      <c r="U64" s="43"/>
      <c r="V64" s="43"/>
      <c r="W64" s="43"/>
      <c r="X64" s="43"/>
      <c r="Y64" s="43"/>
      <c r="Z64" s="43"/>
    </row>
    <row r="65" spans="1:26" ht="21" customHeight="1">
      <c r="A65" s="14"/>
      <c r="B65" s="40" t="s">
        <v>49</v>
      </c>
      <c r="C65" s="47">
        <f>+'PAAC 2023'!T38+'PAAC 2023'!T39</f>
        <v>6</v>
      </c>
      <c r="D65" s="47">
        <f>+'PAAC 2023'!U38+'PAAC 2023'!U39</f>
        <v>2</v>
      </c>
      <c r="E65" s="48">
        <f t="shared" si="40"/>
        <v>0.33333333333333331</v>
      </c>
      <c r="F65" s="47"/>
      <c r="G65" s="47"/>
      <c r="H65" s="49"/>
      <c r="I65" s="47"/>
      <c r="J65" s="47"/>
      <c r="K65" s="49"/>
      <c r="L65" s="50">
        <f t="shared" ref="L65:M65" si="44">C65+F65+I65</f>
        <v>6</v>
      </c>
      <c r="M65" s="47">
        <f t="shared" si="44"/>
        <v>2</v>
      </c>
      <c r="N65" s="48">
        <f t="shared" si="42"/>
        <v>0.33333333333333331</v>
      </c>
      <c r="O65" s="2"/>
      <c r="P65" s="43"/>
      <c r="Q65" s="43"/>
      <c r="R65" s="43"/>
      <c r="S65" s="43"/>
      <c r="T65" s="43"/>
      <c r="U65" s="43"/>
      <c r="V65" s="43"/>
      <c r="W65" s="43"/>
      <c r="X65" s="43"/>
      <c r="Y65" s="43"/>
      <c r="Z65" s="43"/>
    </row>
    <row r="66" spans="1:26" ht="21" customHeight="1">
      <c r="A66" s="14"/>
      <c r="B66" s="40" t="s">
        <v>50</v>
      </c>
      <c r="C66" s="47">
        <f>+'PAAC 2023'!T40+'PAAC 2023'!T41+'PAAC 2023'!T42</f>
        <v>2</v>
      </c>
      <c r="D66" s="47">
        <f>+'PAAC 2023'!U40+'PAAC 2023'!U41+'PAAC 2023'!U42</f>
        <v>1</v>
      </c>
      <c r="E66" s="48">
        <f t="shared" si="40"/>
        <v>0.5</v>
      </c>
      <c r="F66" s="47"/>
      <c r="G66" s="47"/>
      <c r="H66" s="49"/>
      <c r="I66" s="47"/>
      <c r="J66" s="47"/>
      <c r="K66" s="49"/>
      <c r="L66" s="50">
        <f t="shared" ref="L66:M66" si="45">C66+F66+I66</f>
        <v>2</v>
      </c>
      <c r="M66" s="47">
        <f t="shared" si="45"/>
        <v>1</v>
      </c>
      <c r="N66" s="48">
        <f t="shared" si="42"/>
        <v>0.5</v>
      </c>
      <c r="O66" s="2"/>
      <c r="P66" s="43"/>
      <c r="Q66" s="43"/>
      <c r="R66" s="43"/>
      <c r="S66" s="43"/>
      <c r="T66" s="43"/>
      <c r="U66" s="43"/>
      <c r="V66" s="43"/>
      <c r="W66" s="43"/>
      <c r="X66" s="43"/>
      <c r="Y66" s="43"/>
      <c r="Z66" s="43"/>
    </row>
    <row r="67" spans="1:26" ht="21" customHeight="1">
      <c r="A67" s="14"/>
      <c r="B67" s="40" t="s">
        <v>51</v>
      </c>
      <c r="C67" s="47">
        <f>+'PAAC 2023'!T43+'PAAC 2023'!T44</f>
        <v>0</v>
      </c>
      <c r="D67" s="47">
        <f>+'PAAC 2023'!U43+'PAAC 2023'!U44</f>
        <v>0</v>
      </c>
      <c r="E67" s="48">
        <v>1</v>
      </c>
      <c r="F67" s="47"/>
      <c r="G67" s="47"/>
      <c r="H67" s="49"/>
      <c r="I67" s="47"/>
      <c r="J67" s="47"/>
      <c r="K67" s="49"/>
      <c r="L67" s="50">
        <f t="shared" ref="L67:M67" si="46">C67+F67+I67</f>
        <v>0</v>
      </c>
      <c r="M67" s="47">
        <f t="shared" si="46"/>
        <v>0</v>
      </c>
      <c r="N67" s="48">
        <v>1</v>
      </c>
      <c r="O67" s="2"/>
      <c r="P67" s="43"/>
      <c r="Q67" s="43"/>
      <c r="R67" s="43"/>
      <c r="S67" s="43"/>
      <c r="T67" s="43"/>
      <c r="U67" s="43"/>
      <c r="V67" s="43"/>
      <c r="W67" s="43"/>
      <c r="X67" s="43"/>
      <c r="Y67" s="43"/>
      <c r="Z67" s="43"/>
    </row>
    <row r="68" spans="1:26" ht="21" customHeight="1">
      <c r="A68" s="31"/>
      <c r="B68" s="51" t="s">
        <v>39</v>
      </c>
      <c r="C68" s="52">
        <f t="shared" ref="C68:D68" si="47">SUM(C63:C67)</f>
        <v>16</v>
      </c>
      <c r="D68" s="52">
        <f t="shared" si="47"/>
        <v>7</v>
      </c>
      <c r="E68" s="53">
        <f>+D68/C68</f>
        <v>0.4375</v>
      </c>
      <c r="F68" s="52">
        <f t="shared" ref="F68:M68" si="48">SUM(F63:F67)</f>
        <v>0</v>
      </c>
      <c r="G68" s="52">
        <f t="shared" si="48"/>
        <v>0</v>
      </c>
      <c r="H68" s="52">
        <f t="shared" si="48"/>
        <v>0</v>
      </c>
      <c r="I68" s="52">
        <f t="shared" si="48"/>
        <v>0</v>
      </c>
      <c r="J68" s="52">
        <f t="shared" si="48"/>
        <v>0</v>
      </c>
      <c r="K68" s="52">
        <f t="shared" si="48"/>
        <v>0</v>
      </c>
      <c r="L68" s="52">
        <f t="shared" si="48"/>
        <v>16</v>
      </c>
      <c r="M68" s="52">
        <f t="shared" si="48"/>
        <v>7</v>
      </c>
      <c r="N68" s="53">
        <f>+M68/L68</f>
        <v>0.4375</v>
      </c>
      <c r="O68" s="54"/>
      <c r="P68" s="43"/>
      <c r="Q68" s="43"/>
      <c r="R68" s="43"/>
      <c r="S68" s="43"/>
      <c r="T68" s="43"/>
      <c r="U68" s="43"/>
      <c r="V68" s="43"/>
      <c r="W68" s="43"/>
      <c r="X68" s="43"/>
      <c r="Y68" s="43"/>
      <c r="Z68" s="43"/>
    </row>
    <row r="69" spans="1:26" ht="10.5" customHeight="1">
      <c r="A69" s="55"/>
      <c r="B69" s="56"/>
      <c r="C69" s="57"/>
      <c r="D69" s="57"/>
      <c r="E69" s="57"/>
      <c r="F69" s="57"/>
      <c r="G69" s="57"/>
      <c r="H69" s="57"/>
      <c r="I69" s="57"/>
      <c r="J69" s="57"/>
      <c r="K69" s="57"/>
      <c r="L69" s="57"/>
      <c r="M69" s="57"/>
      <c r="N69" s="57"/>
      <c r="O69" s="58"/>
      <c r="P69" s="43"/>
      <c r="Q69" s="43"/>
      <c r="R69" s="43"/>
      <c r="S69" s="43"/>
      <c r="T69" s="43"/>
      <c r="U69" s="43"/>
      <c r="V69" s="43"/>
      <c r="W69" s="43"/>
      <c r="X69" s="43"/>
      <c r="Y69" s="43"/>
      <c r="Z69" s="43"/>
    </row>
    <row r="70" spans="1:26" ht="21" customHeight="1">
      <c r="A70" s="14"/>
      <c r="B70" s="45" t="s">
        <v>52</v>
      </c>
      <c r="C70" s="46" t="s">
        <v>16</v>
      </c>
      <c r="D70" s="46" t="s">
        <v>17</v>
      </c>
      <c r="E70" s="46" t="s">
        <v>18</v>
      </c>
      <c r="F70" s="46" t="s">
        <v>16</v>
      </c>
      <c r="G70" s="46" t="s">
        <v>17</v>
      </c>
      <c r="H70" s="46" t="s">
        <v>18</v>
      </c>
      <c r="I70" s="46" t="s">
        <v>16</v>
      </c>
      <c r="J70" s="46" t="s">
        <v>17</v>
      </c>
      <c r="K70" s="46" t="s">
        <v>18</v>
      </c>
      <c r="L70" s="46" t="s">
        <v>16</v>
      </c>
      <c r="M70" s="46" t="s">
        <v>17</v>
      </c>
      <c r="N70" s="46" t="s">
        <v>18</v>
      </c>
      <c r="O70" s="2"/>
      <c r="P70" s="43"/>
      <c r="Q70" s="43"/>
      <c r="R70" s="43"/>
      <c r="S70" s="43"/>
      <c r="T70" s="43"/>
      <c r="U70" s="43"/>
      <c r="V70" s="43"/>
      <c r="W70" s="43"/>
      <c r="X70" s="43"/>
      <c r="Y70" s="43"/>
      <c r="Z70" s="43"/>
    </row>
    <row r="71" spans="1:26" ht="21" customHeight="1">
      <c r="A71" s="14"/>
      <c r="B71" s="40" t="s">
        <v>53</v>
      </c>
      <c r="C71" s="61">
        <f>+'PAAC 2023'!T45+'PAAC 2023'!T46+'PAAC 2023'!T47+'PAAC 2023'!T48+'PAAC 2023'!T49+'PAAC 2023'!T50+'PAAC 2023'!T51+'PAAC 2023'!T52+'PAAC 2023'!T53+'PAAC 2023'!T54+'PAAC 2023'!T55+'PAAC 2023'!T56+'PAAC 2023'!T57+'PAAC 2023'!T58+'PAAC 2023'!T59+'PAAC 2023'!T60+'PAAC 2023'!T61+'PAAC 2023'!T62+'PAAC 2023'!T63+'PAAC 2023'!T64</f>
        <v>30.33</v>
      </c>
      <c r="D71" s="61">
        <f>+'PAAC 2023'!U45+'PAAC 2023'!U46+'PAAC 2023'!U47+'PAAC 2023'!U48+'PAAC 2023'!U49+'PAAC 2023'!U50+'PAAC 2023'!U51+'PAAC 2023'!U52+'PAAC 2023'!U53+'PAAC 2023'!U54+'PAAC 2023'!U55+'PAAC 2023'!U56+'PAAC 2023'!U57+'PAAC 2023'!U58+'PAAC 2023'!U59+'PAAC 2023'!U60+'PAAC 2023'!U61+'PAAC 2023'!U62+'PAAC 2023'!U63+'PAAC 2023'!U64</f>
        <v>26.66</v>
      </c>
      <c r="E71" s="48">
        <f t="shared" ref="E71:E76" si="49">+D71/C71</f>
        <v>0.87899769205407197</v>
      </c>
      <c r="F71" s="62"/>
      <c r="G71" s="62"/>
      <c r="H71" s="63"/>
      <c r="I71" s="62"/>
      <c r="J71" s="61"/>
      <c r="K71" s="63"/>
      <c r="L71" s="50">
        <f t="shared" ref="L71:M71" si="50">C71+F71+I71</f>
        <v>30.33</v>
      </c>
      <c r="M71" s="47">
        <f t="shared" si="50"/>
        <v>26.66</v>
      </c>
      <c r="N71" s="48">
        <f t="shared" ref="N71:N76" si="51">+M71/L71</f>
        <v>0.87899769205407197</v>
      </c>
      <c r="O71" s="64"/>
      <c r="P71" s="43"/>
      <c r="Q71" s="43"/>
      <c r="R71" s="43"/>
      <c r="S71" s="43"/>
      <c r="T71" s="43"/>
      <c r="U71" s="43"/>
      <c r="V71" s="43"/>
      <c r="W71" s="43"/>
      <c r="X71" s="43"/>
      <c r="Y71" s="43"/>
      <c r="Z71" s="43"/>
    </row>
    <row r="72" spans="1:26" ht="21" customHeight="1">
      <c r="A72" s="14"/>
      <c r="B72" s="40" t="s">
        <v>54</v>
      </c>
      <c r="C72" s="61">
        <f>+'PAAC 2023'!T65+'PAAC 2023'!T66+'PAAC 2023'!T67+'PAAC 2023'!T68+'PAAC 2023'!T69+'PAAC 2023'!T70</f>
        <v>9.3000000000000007</v>
      </c>
      <c r="D72" s="61">
        <f>+'PAAC 2023'!U65+'PAAC 2023'!U66+'PAAC 2023'!U67+'PAAC 2023'!U68+'PAAC 2023'!U69+'PAAC 2023'!U70</f>
        <v>8.3000000000000007</v>
      </c>
      <c r="E72" s="48">
        <f t="shared" si="49"/>
        <v>0.89247311827956988</v>
      </c>
      <c r="F72" s="62"/>
      <c r="G72" s="62"/>
      <c r="H72" s="63"/>
      <c r="I72" s="62"/>
      <c r="J72" s="65"/>
      <c r="K72" s="63"/>
      <c r="L72" s="50">
        <f t="shared" ref="L72:M72" si="52">C72+F72+I72</f>
        <v>9.3000000000000007</v>
      </c>
      <c r="M72" s="47">
        <f t="shared" si="52"/>
        <v>8.3000000000000007</v>
      </c>
      <c r="N72" s="48">
        <f t="shared" si="51"/>
        <v>0.89247311827956988</v>
      </c>
      <c r="O72" s="64"/>
      <c r="P72" s="43"/>
      <c r="Q72" s="43"/>
      <c r="R72" s="43"/>
      <c r="S72" s="43"/>
      <c r="T72" s="43"/>
      <c r="U72" s="43"/>
      <c r="V72" s="43"/>
      <c r="W72" s="43"/>
      <c r="X72" s="43"/>
      <c r="Y72" s="43"/>
      <c r="Z72" s="43"/>
    </row>
    <row r="73" spans="1:26" ht="21" customHeight="1">
      <c r="A73" s="14"/>
      <c r="B73" s="40" t="s">
        <v>55</v>
      </c>
      <c r="C73" s="66">
        <f>+'PAAC 2023'!T71+'PAAC 2023'!T72+'PAAC 2023'!T73+'PAAC 2023'!T74+'PAAC 2023'!T75</f>
        <v>2.5</v>
      </c>
      <c r="D73" s="66">
        <f>+'PAAC 2023'!U71+'PAAC 2023'!U72+'PAAC 2023'!U73+'PAAC 2023'!U74+'PAAC 2023'!U75</f>
        <v>2.5</v>
      </c>
      <c r="E73" s="48">
        <f t="shared" si="49"/>
        <v>1</v>
      </c>
      <c r="F73" s="62"/>
      <c r="G73" s="62"/>
      <c r="H73" s="63"/>
      <c r="I73" s="62"/>
      <c r="J73" s="62"/>
      <c r="K73" s="63"/>
      <c r="L73" s="50">
        <f t="shared" ref="L73:M73" si="53">C73+F73+I73</f>
        <v>2.5</v>
      </c>
      <c r="M73" s="47">
        <f t="shared" si="53"/>
        <v>2.5</v>
      </c>
      <c r="N73" s="48">
        <f t="shared" si="51"/>
        <v>1</v>
      </c>
      <c r="O73" s="64"/>
      <c r="P73" s="43"/>
      <c r="Q73" s="43"/>
      <c r="R73" s="43"/>
      <c r="S73" s="43"/>
      <c r="T73" s="43"/>
      <c r="U73" s="43"/>
      <c r="V73" s="43"/>
      <c r="W73" s="43"/>
      <c r="X73" s="43"/>
      <c r="Y73" s="43"/>
      <c r="Z73" s="43"/>
    </row>
    <row r="74" spans="1:26" ht="21" customHeight="1">
      <c r="A74" s="14"/>
      <c r="B74" s="40" t="s">
        <v>56</v>
      </c>
      <c r="C74" s="61">
        <f>+'PAAC 2023'!T76+'PAAC 2023'!T77+'PAAC 2023'!T78+'PAAC 2023'!T79</f>
        <v>0.5</v>
      </c>
      <c r="D74" s="61">
        <f>+'PAAC 2023'!U76+'PAAC 2023'!U77+'PAAC 2023'!U78+'PAAC 2023'!U79</f>
        <v>0.5</v>
      </c>
      <c r="E74" s="48">
        <f t="shared" si="49"/>
        <v>1</v>
      </c>
      <c r="F74" s="62"/>
      <c r="G74" s="62"/>
      <c r="H74" s="63"/>
      <c r="I74" s="62"/>
      <c r="J74" s="62"/>
      <c r="K74" s="63"/>
      <c r="L74" s="50">
        <f t="shared" ref="L74:M74" si="54">C74+F74+I74</f>
        <v>0.5</v>
      </c>
      <c r="M74" s="47">
        <f t="shared" si="54"/>
        <v>0.5</v>
      </c>
      <c r="N74" s="48">
        <f t="shared" si="51"/>
        <v>1</v>
      </c>
      <c r="O74" s="64"/>
      <c r="P74" s="43"/>
      <c r="Q74" s="43"/>
      <c r="R74" s="43"/>
      <c r="S74" s="43"/>
      <c r="T74" s="43"/>
      <c r="U74" s="43"/>
      <c r="V74" s="43"/>
      <c r="W74" s="43"/>
      <c r="X74" s="43"/>
      <c r="Y74" s="43"/>
      <c r="Z74" s="43"/>
    </row>
    <row r="75" spans="1:26" ht="21" customHeight="1">
      <c r="A75" s="14"/>
      <c r="B75" s="40" t="s">
        <v>57</v>
      </c>
      <c r="C75" s="61">
        <f>+'PAAC 2023'!T80</f>
        <v>0</v>
      </c>
      <c r="D75" s="61">
        <f>+'PAAC 2023'!U80</f>
        <v>0</v>
      </c>
      <c r="E75" s="48">
        <v>1</v>
      </c>
      <c r="F75" s="62"/>
      <c r="G75" s="62"/>
      <c r="H75" s="63"/>
      <c r="I75" s="67"/>
      <c r="J75" s="67"/>
      <c r="K75" s="63"/>
      <c r="L75" s="50">
        <f t="shared" ref="L75:M75" si="55">C75+F75+I75</f>
        <v>0</v>
      </c>
      <c r="M75" s="47">
        <f t="shared" si="55"/>
        <v>0</v>
      </c>
      <c r="N75" s="48">
        <v>1</v>
      </c>
      <c r="O75" s="64"/>
      <c r="P75" s="43"/>
      <c r="Q75" s="43"/>
      <c r="R75" s="43"/>
      <c r="S75" s="43"/>
      <c r="T75" s="43"/>
      <c r="U75" s="43"/>
      <c r="V75" s="43"/>
      <c r="W75" s="43"/>
      <c r="X75" s="43"/>
      <c r="Y75" s="43"/>
      <c r="Z75" s="43"/>
    </row>
    <row r="76" spans="1:26" ht="21" customHeight="1">
      <c r="A76" s="31"/>
      <c r="B76" s="51" t="s">
        <v>39</v>
      </c>
      <c r="C76" s="68">
        <f t="shared" ref="C76:D76" si="56">SUM(C71:C75)</f>
        <v>42.629999999999995</v>
      </c>
      <c r="D76" s="68">
        <f t="shared" si="56"/>
        <v>37.96</v>
      </c>
      <c r="E76" s="69">
        <f t="shared" si="49"/>
        <v>0.890452732817265</v>
      </c>
      <c r="F76" s="52">
        <f t="shared" ref="F76:M76" si="57">SUM(F71:F75)</f>
        <v>0</v>
      </c>
      <c r="G76" s="52">
        <f t="shared" si="57"/>
        <v>0</v>
      </c>
      <c r="H76" s="52">
        <f t="shared" si="57"/>
        <v>0</v>
      </c>
      <c r="I76" s="52">
        <f t="shared" si="57"/>
        <v>0</v>
      </c>
      <c r="J76" s="52">
        <f t="shared" si="57"/>
        <v>0</v>
      </c>
      <c r="K76" s="52">
        <f t="shared" si="57"/>
        <v>0</v>
      </c>
      <c r="L76" s="52">
        <f t="shared" si="57"/>
        <v>42.629999999999995</v>
      </c>
      <c r="M76" s="52">
        <f t="shared" si="57"/>
        <v>37.96</v>
      </c>
      <c r="N76" s="69">
        <f t="shared" si="51"/>
        <v>0.890452732817265</v>
      </c>
      <c r="O76" s="70"/>
      <c r="P76" s="43"/>
      <c r="Q76" s="43"/>
      <c r="R76" s="43"/>
      <c r="S76" s="43"/>
      <c r="T76" s="43"/>
      <c r="U76" s="43"/>
      <c r="V76" s="43"/>
      <c r="W76" s="43"/>
      <c r="X76" s="43"/>
      <c r="Y76" s="43"/>
      <c r="Z76" s="43"/>
    </row>
    <row r="77" spans="1:26" ht="10.5" customHeight="1">
      <c r="A77" s="55"/>
      <c r="B77" s="56"/>
      <c r="C77" s="57"/>
      <c r="D77" s="57"/>
      <c r="E77" s="57"/>
      <c r="F77" s="57"/>
      <c r="G77" s="57"/>
      <c r="H77" s="57"/>
      <c r="I77" s="57"/>
      <c r="J77" s="57"/>
      <c r="K77" s="57"/>
      <c r="L77" s="57"/>
      <c r="M77" s="57"/>
      <c r="N77" s="57"/>
      <c r="O77" s="71"/>
      <c r="P77" s="43"/>
      <c r="Q77" s="43"/>
      <c r="R77" s="43"/>
      <c r="S77" s="43"/>
      <c r="T77" s="43"/>
      <c r="U77" s="43"/>
      <c r="V77" s="43"/>
      <c r="W77" s="43"/>
      <c r="X77" s="43"/>
      <c r="Y77" s="43"/>
      <c r="Z77" s="43"/>
    </row>
    <row r="78" spans="1:26" ht="21" customHeight="1">
      <c r="A78" s="14"/>
      <c r="B78" s="45" t="s">
        <v>58</v>
      </c>
      <c r="C78" s="46" t="s">
        <v>16</v>
      </c>
      <c r="D78" s="46" t="s">
        <v>17</v>
      </c>
      <c r="E78" s="46" t="s">
        <v>18</v>
      </c>
      <c r="F78" s="46" t="s">
        <v>16</v>
      </c>
      <c r="G78" s="46" t="s">
        <v>17</v>
      </c>
      <c r="H78" s="46" t="s">
        <v>18</v>
      </c>
      <c r="I78" s="46" t="s">
        <v>16</v>
      </c>
      <c r="J78" s="46" t="s">
        <v>17</v>
      </c>
      <c r="K78" s="46" t="s">
        <v>18</v>
      </c>
      <c r="L78" s="46" t="s">
        <v>16</v>
      </c>
      <c r="M78" s="46" t="s">
        <v>17</v>
      </c>
      <c r="N78" s="46" t="s">
        <v>18</v>
      </c>
      <c r="O78" s="2"/>
      <c r="P78" s="43"/>
      <c r="Q78" s="43"/>
      <c r="R78" s="43"/>
      <c r="S78" s="43"/>
      <c r="T78" s="43"/>
      <c r="U78" s="43"/>
      <c r="V78" s="43"/>
      <c r="W78" s="43"/>
      <c r="X78" s="43"/>
      <c r="Y78" s="43"/>
      <c r="Z78" s="43"/>
    </row>
    <row r="79" spans="1:26" ht="21" customHeight="1">
      <c r="A79" s="14"/>
      <c r="B79" s="40" t="s">
        <v>59</v>
      </c>
      <c r="C79" s="47">
        <f>+'PAAC 2023'!T81</f>
        <v>0</v>
      </c>
      <c r="D79" s="47">
        <f>+'PAAC 2023'!U81</f>
        <v>0</v>
      </c>
      <c r="E79" s="48">
        <v>1</v>
      </c>
      <c r="F79" s="41"/>
      <c r="G79" s="41"/>
      <c r="H79" s="49"/>
      <c r="I79" s="47"/>
      <c r="J79" s="47"/>
      <c r="K79" s="48"/>
      <c r="L79" s="50">
        <f t="shared" ref="L79:M79" si="58">C79+F79+I79</f>
        <v>0</v>
      </c>
      <c r="M79" s="47">
        <f t="shared" si="58"/>
        <v>0</v>
      </c>
      <c r="N79" s="48">
        <f t="shared" ref="N79:N80" si="59">E79</f>
        <v>1</v>
      </c>
      <c r="O79" s="2"/>
      <c r="P79" s="43"/>
      <c r="Q79" s="43"/>
      <c r="R79" s="43"/>
      <c r="S79" s="43"/>
      <c r="T79" s="43"/>
      <c r="U79" s="43"/>
      <c r="V79" s="43"/>
      <c r="W79" s="43"/>
      <c r="X79" s="43"/>
      <c r="Y79" s="43"/>
      <c r="Z79" s="43"/>
    </row>
    <row r="80" spans="1:26" ht="21" customHeight="1">
      <c r="A80" s="14"/>
      <c r="B80" s="40" t="s">
        <v>60</v>
      </c>
      <c r="C80" s="47">
        <f>+'PAAC 2023'!T82</f>
        <v>0</v>
      </c>
      <c r="D80" s="47">
        <f>+'PAAC 2023'!U82</f>
        <v>0</v>
      </c>
      <c r="E80" s="48">
        <v>1</v>
      </c>
      <c r="F80" s="41"/>
      <c r="G80" s="41"/>
      <c r="H80" s="49"/>
      <c r="I80" s="47"/>
      <c r="J80" s="47"/>
      <c r="K80" s="48"/>
      <c r="L80" s="50">
        <f t="shared" ref="L80:M80" si="60">C80+F80+I80</f>
        <v>0</v>
      </c>
      <c r="M80" s="47">
        <f t="shared" si="60"/>
        <v>0</v>
      </c>
      <c r="N80" s="48">
        <f t="shared" si="59"/>
        <v>1</v>
      </c>
      <c r="O80" s="2"/>
      <c r="P80" s="43"/>
      <c r="Q80" s="43"/>
      <c r="R80" s="43"/>
      <c r="S80" s="43"/>
      <c r="T80" s="43"/>
      <c r="U80" s="43"/>
      <c r="V80" s="43"/>
      <c r="W80" s="43"/>
      <c r="X80" s="43"/>
      <c r="Y80" s="43"/>
      <c r="Z80" s="43"/>
    </row>
    <row r="81" spans="1:26" ht="21" customHeight="1">
      <c r="A81" s="14"/>
      <c r="B81" s="40" t="s">
        <v>61</v>
      </c>
      <c r="C81" s="47">
        <f>+'PAAC 2023'!T83</f>
        <v>1</v>
      </c>
      <c r="D81" s="47">
        <f>+'PAAC 2023'!U83</f>
        <v>1</v>
      </c>
      <c r="E81" s="48">
        <f>+D81/C81</f>
        <v>1</v>
      </c>
      <c r="F81" s="41"/>
      <c r="G81" s="41"/>
      <c r="H81" s="49"/>
      <c r="I81" s="47"/>
      <c r="J81" s="47"/>
      <c r="K81" s="48"/>
      <c r="L81" s="50">
        <f t="shared" ref="L81:M81" si="61">C81+F81+I81</f>
        <v>1</v>
      </c>
      <c r="M81" s="47">
        <f t="shared" si="61"/>
        <v>1</v>
      </c>
      <c r="N81" s="48">
        <f>M81/L81</f>
        <v>1</v>
      </c>
      <c r="O81" s="2"/>
      <c r="P81" s="43"/>
      <c r="Q81" s="43"/>
      <c r="R81" s="43"/>
      <c r="S81" s="43"/>
      <c r="T81" s="43"/>
      <c r="U81" s="43"/>
      <c r="V81" s="43"/>
      <c r="W81" s="43"/>
      <c r="X81" s="43"/>
      <c r="Y81" s="43"/>
      <c r="Z81" s="43"/>
    </row>
    <row r="82" spans="1:26" ht="21" customHeight="1">
      <c r="A82" s="55"/>
      <c r="B82" s="40" t="s">
        <v>62</v>
      </c>
      <c r="C82" s="72">
        <f>+'PAAC 2023'!T84</f>
        <v>0</v>
      </c>
      <c r="D82" s="72">
        <f>+'PAAC 2023'!U84</f>
        <v>0</v>
      </c>
      <c r="E82" s="48">
        <v>1</v>
      </c>
      <c r="F82" s="57"/>
      <c r="G82" s="57"/>
      <c r="H82" s="73"/>
      <c r="I82" s="72"/>
      <c r="J82" s="72"/>
      <c r="K82" s="48"/>
      <c r="L82" s="50">
        <f t="shared" ref="L82:M82" si="62">C82+F82+I82</f>
        <v>0</v>
      </c>
      <c r="M82" s="47">
        <f t="shared" si="62"/>
        <v>0</v>
      </c>
      <c r="N82" s="48">
        <f>E82</f>
        <v>1</v>
      </c>
      <c r="O82" s="58"/>
      <c r="P82" s="43"/>
      <c r="Q82" s="43"/>
      <c r="R82" s="43"/>
      <c r="S82" s="43"/>
      <c r="T82" s="43"/>
      <c r="U82" s="43"/>
      <c r="V82" s="43"/>
      <c r="W82" s="43"/>
      <c r="X82" s="43"/>
      <c r="Y82" s="43"/>
      <c r="Z82" s="43"/>
    </row>
    <row r="83" spans="1:26" ht="21" customHeight="1">
      <c r="A83" s="31"/>
      <c r="B83" s="51" t="s">
        <v>39</v>
      </c>
      <c r="C83" s="52">
        <f t="shared" ref="C83:D83" si="63">SUM(C79:C82)</f>
        <v>1</v>
      </c>
      <c r="D83" s="52">
        <f t="shared" si="63"/>
        <v>1</v>
      </c>
      <c r="E83" s="53">
        <f>+D83/C83</f>
        <v>1</v>
      </c>
      <c r="F83" s="74">
        <f t="shared" ref="F83:G83" si="64">SUM(F79:F82)</f>
        <v>0</v>
      </c>
      <c r="G83" s="74">
        <f t="shared" si="64"/>
        <v>0</v>
      </c>
      <c r="H83" s="75">
        <v>0</v>
      </c>
      <c r="I83" s="52">
        <v>3</v>
      </c>
      <c r="J83" s="52">
        <f>SUM(J79:J82)</f>
        <v>0</v>
      </c>
      <c r="K83" s="53">
        <f>J83/I83</f>
        <v>0</v>
      </c>
      <c r="L83" s="52">
        <f t="shared" ref="L83:M83" si="65">SUM(L79:L82)</f>
        <v>1</v>
      </c>
      <c r="M83" s="52">
        <f t="shared" si="65"/>
        <v>1</v>
      </c>
      <c r="N83" s="53">
        <f>+M83/L83</f>
        <v>1</v>
      </c>
      <c r="O83" s="54"/>
      <c r="P83" s="43"/>
      <c r="Q83" s="43"/>
      <c r="R83" s="43"/>
      <c r="S83" s="43"/>
      <c r="T83" s="43"/>
      <c r="U83" s="43"/>
      <c r="V83" s="43"/>
      <c r="W83" s="43"/>
      <c r="X83" s="43"/>
      <c r="Y83" s="43"/>
      <c r="Z83" s="43"/>
    </row>
    <row r="84" spans="1:26" ht="10.5" customHeight="1">
      <c r="A84" s="55"/>
      <c r="B84" s="56"/>
      <c r="C84" s="57"/>
      <c r="D84" s="57"/>
      <c r="E84" s="57"/>
      <c r="F84" s="57"/>
      <c r="G84" s="57"/>
      <c r="H84" s="57"/>
      <c r="I84" s="57"/>
      <c r="J84" s="57"/>
      <c r="K84" s="57"/>
      <c r="L84" s="57"/>
      <c r="M84" s="57"/>
      <c r="N84" s="57"/>
      <c r="O84" s="58"/>
      <c r="P84" s="43"/>
      <c r="Q84" s="43"/>
      <c r="R84" s="43"/>
      <c r="S84" s="43"/>
      <c r="T84" s="43"/>
      <c r="U84" s="43"/>
      <c r="V84" s="43"/>
      <c r="W84" s="43"/>
      <c r="X84" s="43"/>
      <c r="Y84" s="43"/>
      <c r="Z84" s="43"/>
    </row>
    <row r="85" spans="1:26" ht="15.75" customHeight="1">
      <c r="A85" s="14"/>
      <c r="B85" s="40"/>
      <c r="C85" s="41"/>
      <c r="D85" s="41"/>
      <c r="E85" s="41"/>
      <c r="F85" s="41"/>
      <c r="G85" s="41"/>
      <c r="H85" s="41"/>
      <c r="I85" s="41"/>
      <c r="J85" s="41"/>
      <c r="K85" s="41"/>
      <c r="L85" s="41"/>
      <c r="M85" s="41"/>
      <c r="N85" s="41"/>
      <c r="O85" s="2"/>
      <c r="P85" s="43"/>
      <c r="Q85" s="43"/>
      <c r="R85" s="43"/>
      <c r="S85" s="43"/>
      <c r="T85" s="43"/>
      <c r="U85" s="43"/>
      <c r="V85" s="43"/>
      <c r="W85" s="43"/>
      <c r="X85" s="43"/>
      <c r="Y85" s="43"/>
      <c r="Z85" s="43"/>
    </row>
    <row r="86" spans="1:26" ht="15.75" customHeight="1">
      <c r="A86" s="14"/>
      <c r="B86" s="40"/>
      <c r="C86" s="41"/>
      <c r="D86" s="41"/>
      <c r="E86" s="41"/>
      <c r="F86" s="41"/>
      <c r="G86" s="41"/>
      <c r="H86" s="41"/>
      <c r="I86" s="41"/>
      <c r="J86" s="41"/>
      <c r="K86" s="41"/>
      <c r="L86" s="41"/>
      <c r="M86" s="41"/>
      <c r="N86" s="41"/>
      <c r="O86" s="2"/>
      <c r="P86" s="43"/>
      <c r="Q86" s="43"/>
      <c r="R86" s="43"/>
      <c r="S86" s="43"/>
      <c r="T86" s="43"/>
      <c r="U86" s="43"/>
      <c r="V86" s="43"/>
      <c r="W86" s="43"/>
      <c r="X86" s="43"/>
      <c r="Y86" s="43"/>
      <c r="Z86" s="43"/>
    </row>
    <row r="87" spans="1:26" ht="15.75" customHeight="1">
      <c r="A87" s="14"/>
      <c r="B87" s="43"/>
      <c r="C87" s="76" t="s">
        <v>63</v>
      </c>
      <c r="D87" s="77"/>
      <c r="E87" s="43"/>
      <c r="F87" s="77"/>
      <c r="G87" s="77"/>
      <c r="H87" s="77"/>
      <c r="I87" s="77"/>
      <c r="J87" s="43"/>
      <c r="K87" s="76" t="s">
        <v>64</v>
      </c>
      <c r="L87" s="77"/>
      <c r="M87" s="77"/>
      <c r="N87" s="77"/>
      <c r="O87" s="2"/>
      <c r="P87" s="43"/>
      <c r="Q87" s="43"/>
      <c r="R87" s="43"/>
      <c r="S87" s="43"/>
      <c r="T87" s="43"/>
      <c r="U87" s="43"/>
      <c r="V87" s="43"/>
      <c r="W87" s="43"/>
      <c r="X87" s="43"/>
      <c r="Y87" s="43"/>
      <c r="Z87" s="43"/>
    </row>
    <row r="88" spans="1:26" ht="15.75" customHeight="1">
      <c r="A88" s="14"/>
      <c r="B88" s="43"/>
      <c r="C88" s="40" t="s">
        <v>65</v>
      </c>
      <c r="D88" s="78"/>
      <c r="E88" s="43"/>
      <c r="F88" s="78"/>
      <c r="G88" s="78"/>
      <c r="H88" s="78"/>
      <c r="I88" s="78"/>
      <c r="J88" s="43"/>
      <c r="K88" s="40" t="s">
        <v>66</v>
      </c>
      <c r="L88" s="78"/>
      <c r="M88" s="78"/>
      <c r="N88" s="78"/>
      <c r="O88" s="2"/>
      <c r="P88" s="43"/>
      <c r="Q88" s="43"/>
      <c r="R88" s="43"/>
      <c r="S88" s="43"/>
      <c r="T88" s="43"/>
      <c r="U88" s="43"/>
      <c r="V88" s="43"/>
      <c r="W88" s="43"/>
      <c r="X88" s="43"/>
      <c r="Y88" s="43"/>
      <c r="Z88" s="43"/>
    </row>
    <row r="89" spans="1:26" ht="15.75" customHeight="1">
      <c r="A89" s="14"/>
      <c r="B89" s="43"/>
      <c r="C89" s="40" t="s">
        <v>67</v>
      </c>
      <c r="D89" s="41"/>
      <c r="E89" s="41"/>
      <c r="F89" s="41"/>
      <c r="G89" s="41"/>
      <c r="H89" s="41"/>
      <c r="I89" s="41"/>
      <c r="J89" s="41"/>
      <c r="K89" s="41"/>
      <c r="L89" s="41"/>
      <c r="M89" s="41"/>
      <c r="N89" s="41"/>
      <c r="O89" s="2"/>
      <c r="P89" s="43"/>
      <c r="Q89" s="43"/>
      <c r="R89" s="43"/>
      <c r="S89" s="43"/>
      <c r="T89" s="43"/>
      <c r="U89" s="43"/>
      <c r="V89" s="43"/>
      <c r="W89" s="43"/>
      <c r="X89" s="43"/>
      <c r="Y89" s="43"/>
      <c r="Z89" s="43"/>
    </row>
    <row r="90" spans="1:26" ht="15.75" customHeight="1">
      <c r="A90" s="14"/>
      <c r="B90" s="43"/>
      <c r="C90" s="40" t="s">
        <v>68</v>
      </c>
      <c r="D90" s="41"/>
      <c r="E90" s="41"/>
      <c r="F90" s="41"/>
      <c r="G90" s="41"/>
      <c r="H90" s="41"/>
      <c r="I90" s="41"/>
      <c r="J90" s="41"/>
      <c r="K90" s="41"/>
      <c r="L90" s="41"/>
      <c r="M90" s="41"/>
      <c r="N90" s="41"/>
      <c r="O90" s="2"/>
      <c r="P90" s="43"/>
      <c r="Q90" s="43"/>
      <c r="R90" s="43"/>
      <c r="S90" s="43"/>
      <c r="T90" s="43"/>
      <c r="U90" s="43"/>
      <c r="V90" s="43"/>
      <c r="W90" s="43"/>
      <c r="X90" s="43"/>
      <c r="Y90" s="43"/>
      <c r="Z90" s="43"/>
    </row>
    <row r="91" spans="1:26" ht="15.75" customHeight="1">
      <c r="A91" s="14"/>
      <c r="B91" s="43"/>
      <c r="C91" s="40" t="s">
        <v>69</v>
      </c>
      <c r="D91" s="41"/>
      <c r="E91" s="41"/>
      <c r="F91" s="41"/>
      <c r="G91" s="41"/>
      <c r="H91" s="41"/>
      <c r="I91" s="41"/>
      <c r="J91" s="41"/>
      <c r="K91" s="41"/>
      <c r="L91" s="41"/>
      <c r="M91" s="41"/>
      <c r="N91" s="41"/>
      <c r="O91" s="2"/>
      <c r="P91" s="43"/>
      <c r="Q91" s="43"/>
      <c r="R91" s="43"/>
      <c r="S91" s="43"/>
      <c r="T91" s="43"/>
      <c r="U91" s="43"/>
      <c r="V91" s="43"/>
      <c r="W91" s="43"/>
      <c r="X91" s="43"/>
      <c r="Y91" s="43"/>
      <c r="Z91" s="43"/>
    </row>
    <row r="92" spans="1:26" ht="15.75" customHeight="1">
      <c r="A92" s="14"/>
      <c r="B92" s="43"/>
      <c r="C92" s="40" t="s">
        <v>70</v>
      </c>
      <c r="D92" s="41"/>
      <c r="E92" s="41"/>
      <c r="F92" s="41"/>
      <c r="G92" s="41"/>
      <c r="H92" s="41"/>
      <c r="I92" s="41"/>
      <c r="J92" s="41"/>
      <c r="K92" s="41"/>
      <c r="L92" s="41"/>
      <c r="M92" s="41"/>
      <c r="N92" s="41"/>
      <c r="O92" s="2"/>
      <c r="P92" s="43"/>
      <c r="Q92" s="43"/>
      <c r="R92" s="43"/>
      <c r="S92" s="43"/>
      <c r="T92" s="43"/>
      <c r="U92" s="43"/>
      <c r="V92" s="43"/>
      <c r="W92" s="43"/>
      <c r="X92" s="43"/>
      <c r="Y92" s="43"/>
      <c r="Z92" s="43"/>
    </row>
    <row r="93" spans="1:26" ht="15.75" customHeight="1">
      <c r="A93" s="14"/>
      <c r="B93" s="43"/>
      <c r="C93" s="40" t="s">
        <v>71</v>
      </c>
      <c r="D93" s="41"/>
      <c r="E93" s="41"/>
      <c r="F93" s="41"/>
      <c r="G93" s="41"/>
      <c r="H93" s="41"/>
      <c r="I93" s="41"/>
      <c r="J93" s="41"/>
      <c r="K93" s="41"/>
      <c r="L93" s="41"/>
      <c r="M93" s="41"/>
      <c r="N93" s="41"/>
      <c r="O93" s="2"/>
      <c r="P93" s="43"/>
      <c r="Q93" s="43"/>
      <c r="R93" s="43"/>
      <c r="S93" s="43"/>
      <c r="T93" s="43"/>
      <c r="U93" s="43"/>
      <c r="V93" s="43"/>
      <c r="W93" s="43"/>
      <c r="X93" s="43"/>
      <c r="Y93" s="43"/>
      <c r="Z93" s="43"/>
    </row>
    <row r="94" spans="1:26" ht="15.75" customHeight="1">
      <c r="A94" s="14"/>
      <c r="B94" s="43"/>
      <c r="C94" s="40"/>
      <c r="D94" s="41"/>
      <c r="E94" s="41"/>
      <c r="F94" s="41"/>
      <c r="G94" s="41"/>
      <c r="H94" s="41"/>
      <c r="I94" s="41"/>
      <c r="J94" s="41"/>
      <c r="K94" s="41"/>
      <c r="L94" s="41"/>
      <c r="M94" s="41"/>
      <c r="N94" s="41"/>
      <c r="O94" s="2"/>
      <c r="P94" s="43"/>
      <c r="Q94" s="43"/>
      <c r="R94" s="43"/>
      <c r="S94" s="43"/>
      <c r="T94" s="43"/>
      <c r="U94" s="43"/>
      <c r="V94" s="43"/>
      <c r="W94" s="43"/>
      <c r="X94" s="43"/>
      <c r="Y94" s="43"/>
      <c r="Z94" s="43"/>
    </row>
    <row r="95" spans="1:26" ht="15.75" customHeight="1">
      <c r="A95" s="14"/>
      <c r="B95" s="43"/>
      <c r="C95" s="40"/>
      <c r="D95" s="1"/>
      <c r="E95" s="1"/>
      <c r="F95" s="1"/>
      <c r="G95" s="1"/>
      <c r="H95" s="1"/>
      <c r="I95" s="1"/>
      <c r="J95" s="1"/>
      <c r="K95" s="1"/>
      <c r="L95" s="1"/>
      <c r="M95" s="1"/>
      <c r="N95" s="1"/>
      <c r="O95" s="2"/>
      <c r="P95" s="43"/>
      <c r="Q95" s="43"/>
      <c r="R95" s="43"/>
      <c r="S95" s="43"/>
      <c r="T95" s="43"/>
      <c r="U95" s="43"/>
      <c r="V95" s="43"/>
      <c r="W95" s="43"/>
      <c r="X95" s="43"/>
      <c r="Y95" s="43"/>
      <c r="Z95" s="43"/>
    </row>
    <row r="96" spans="1:26" ht="15.75" customHeight="1">
      <c r="A96" s="2"/>
      <c r="B96" s="2"/>
      <c r="C96" s="2"/>
      <c r="D96" s="2"/>
      <c r="E96" s="2"/>
      <c r="F96" s="2"/>
      <c r="G96" s="2"/>
      <c r="H96" s="2"/>
      <c r="I96" s="2"/>
      <c r="J96" s="2"/>
      <c r="K96" s="2"/>
      <c r="L96" s="2"/>
      <c r="M96" s="2"/>
      <c r="N96" s="2"/>
      <c r="O96" s="2"/>
      <c r="P96" s="43"/>
      <c r="Q96" s="43"/>
      <c r="R96" s="43"/>
      <c r="S96" s="43"/>
      <c r="T96" s="43"/>
      <c r="U96" s="43"/>
      <c r="V96" s="43"/>
      <c r="W96" s="43"/>
      <c r="X96" s="43"/>
      <c r="Y96" s="43"/>
      <c r="Z96" s="43"/>
    </row>
    <row r="97" spans="1:15" ht="15.75" customHeight="1">
      <c r="A97" s="2"/>
      <c r="B97" s="79" t="s">
        <v>971</v>
      </c>
      <c r="C97" s="80"/>
      <c r="D97" s="80"/>
      <c r="E97" s="80"/>
      <c r="F97" s="80"/>
      <c r="G97" s="80"/>
      <c r="H97" s="80"/>
      <c r="I97" s="80"/>
      <c r="J97" s="80"/>
      <c r="K97" s="80"/>
      <c r="L97" s="80"/>
      <c r="M97" s="80"/>
      <c r="N97" s="80"/>
      <c r="O97" s="2"/>
    </row>
    <row r="98" spans="1:15" ht="15.75" customHeight="1">
      <c r="A98" s="2"/>
      <c r="B98" s="2"/>
      <c r="C98" s="2"/>
      <c r="D98" s="2"/>
      <c r="E98" s="2"/>
      <c r="F98" s="2"/>
      <c r="G98" s="2"/>
      <c r="H98" s="2"/>
      <c r="I98" s="2"/>
      <c r="J98" s="2"/>
      <c r="K98" s="2"/>
      <c r="L98" s="2"/>
      <c r="M98" s="2"/>
      <c r="N98" s="2"/>
      <c r="O98" s="2"/>
    </row>
    <row r="99" spans="1:15" ht="15.75" customHeight="1">
      <c r="A99" s="2"/>
      <c r="B99" s="2"/>
      <c r="C99" s="2"/>
      <c r="D99" s="2"/>
      <c r="E99" s="2"/>
      <c r="F99" s="2"/>
      <c r="G99" s="2"/>
      <c r="H99" s="2"/>
      <c r="I99" s="2"/>
      <c r="J99" s="2"/>
      <c r="K99" s="2"/>
      <c r="L99" s="2"/>
      <c r="M99" s="2"/>
      <c r="N99" s="2"/>
      <c r="O99" s="2"/>
    </row>
    <row r="100" spans="1:15" ht="15.75" customHeight="1"/>
    <row r="101" spans="1:15" ht="15.75" customHeight="1"/>
    <row r="102" spans="1:15" ht="15.75" customHeight="1"/>
    <row r="103" spans="1:15" ht="15.75" customHeight="1"/>
    <row r="104" spans="1:15" ht="15.75" customHeight="1"/>
    <row r="105" spans="1:15" ht="15.75" customHeight="1"/>
    <row r="106" spans="1:15" ht="15.75" customHeight="1"/>
    <row r="107" spans="1:15" ht="15.75" customHeight="1"/>
    <row r="108" spans="1:15" ht="15.75" customHeight="1"/>
    <row r="109" spans="1:15" ht="15.75" customHeight="1"/>
    <row r="110" spans="1:15" ht="15.75" customHeight="1"/>
    <row r="111" spans="1:15" ht="15.75" customHeight="1"/>
    <row r="112" spans="1:15"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N1"/>
    <mergeCell ref="A2:N2"/>
    <mergeCell ref="B3:N3"/>
    <mergeCell ref="B10:N10"/>
    <mergeCell ref="F11:H11"/>
    <mergeCell ref="I11:K11"/>
    <mergeCell ref="L11:N11"/>
    <mergeCell ref="C11:E11"/>
    <mergeCell ref="B20:D20"/>
    <mergeCell ref="B42:N42"/>
    <mergeCell ref="C43:E43"/>
    <mergeCell ref="F43:H43"/>
    <mergeCell ref="I43:K43"/>
    <mergeCell ref="L43:N43"/>
  </mergeCells>
  <conditionalFormatting sqref="E13:E19 H13:H19 K13:K18 N13:N19">
    <cfRule type="cellIs" dxfId="41" priority="1" operator="lessThan">
      <formula>0.6</formula>
    </cfRule>
  </conditionalFormatting>
  <conditionalFormatting sqref="D8">
    <cfRule type="notContainsBlanks" dxfId="40" priority="2">
      <formula>LEN(TRIM(D8))&gt;0</formula>
    </cfRule>
  </conditionalFormatting>
  <conditionalFormatting sqref="E13:E19 H13:H19 K13:K18 N13:N19">
    <cfRule type="cellIs" dxfId="39" priority="3" operator="between">
      <formula>0.6</formula>
      <formula>0.7999</formula>
    </cfRule>
  </conditionalFormatting>
  <conditionalFormatting sqref="E13:E19 H13:H19 K13:K18 N13:N19">
    <cfRule type="cellIs" dxfId="38" priority="4" operator="greaterThanOrEqual">
      <formula>0.8</formula>
    </cfRule>
  </conditionalFormatting>
  <conditionalFormatting sqref="K19">
    <cfRule type="cellIs" dxfId="37" priority="5" operator="lessThan">
      <formula>0.6</formula>
    </cfRule>
  </conditionalFormatting>
  <conditionalFormatting sqref="K19">
    <cfRule type="cellIs" dxfId="36" priority="6" operator="between">
      <formula>0.6</formula>
      <formula>0.7999</formula>
    </cfRule>
  </conditionalFormatting>
  <conditionalFormatting sqref="K19">
    <cfRule type="cellIs" dxfId="35" priority="7" operator="greaterThanOrEqual">
      <formula>0.8</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O30" zoomScale="60" zoomScaleNormal="60" workbookViewId="0">
      <selection activeCell="V30" sqref="V30"/>
    </sheetView>
  </sheetViews>
  <sheetFormatPr baseColWidth="10" defaultColWidth="14.42578125" defaultRowHeight="15" customHeight="1"/>
  <cols>
    <col min="1" max="1" width="33.42578125" customWidth="1"/>
    <col min="2" max="2" width="35.28515625" customWidth="1"/>
    <col min="3" max="3" width="14.5703125" customWidth="1"/>
    <col min="4" max="4" width="43.5703125" customWidth="1"/>
    <col min="5" max="5" width="31.5703125" customWidth="1"/>
    <col min="6" max="6" width="30.7109375" customWidth="1"/>
    <col min="7" max="7" width="35.28515625" customWidth="1"/>
    <col min="8" max="8" width="31.7109375" style="331" customWidth="1"/>
    <col min="9" max="9" width="29.5703125" customWidth="1"/>
    <col min="10" max="10" width="14.85546875" customWidth="1"/>
    <col min="11" max="11" width="21.7109375" customWidth="1"/>
    <col min="12" max="12" width="19.28515625" customWidth="1"/>
    <col min="13" max="13" width="81.85546875" customWidth="1"/>
    <col min="14" max="14" width="73.5703125" customWidth="1"/>
    <col min="15" max="15" width="15.140625" customWidth="1"/>
    <col min="16" max="16" width="18.7109375" customWidth="1"/>
    <col min="17" max="17" width="50.42578125" customWidth="1"/>
    <col min="18" max="18" width="94.7109375" customWidth="1"/>
    <col min="19" max="19" width="108.140625" customWidth="1"/>
    <col min="20" max="20" width="19.7109375" customWidth="1"/>
    <col min="21" max="21" width="18.7109375" customWidth="1"/>
    <col min="22" max="22" width="42.42578125" customWidth="1"/>
  </cols>
  <sheetData>
    <row r="1" spans="1:26" ht="39" customHeight="1">
      <c r="A1" s="202"/>
      <c r="B1" s="192"/>
      <c r="C1" s="190" t="s">
        <v>72</v>
      </c>
      <c r="D1" s="191"/>
      <c r="E1" s="191"/>
      <c r="F1" s="191"/>
      <c r="G1" s="191"/>
      <c r="H1" s="191"/>
      <c r="I1" s="192"/>
      <c r="J1" s="198" t="s">
        <v>73</v>
      </c>
      <c r="K1" s="199"/>
      <c r="L1" s="81"/>
      <c r="M1" s="82"/>
      <c r="N1" s="83"/>
      <c r="O1" s="81"/>
      <c r="P1" s="81"/>
      <c r="Q1" s="84"/>
      <c r="R1" s="82"/>
      <c r="S1" s="82"/>
      <c r="T1" s="82">
        <f>SUM(T9:T84)</f>
        <v>84.009999999999991</v>
      </c>
      <c r="U1" s="82">
        <f>SUM(U9:U84)</f>
        <v>69.289999999999992</v>
      </c>
      <c r="V1" s="82"/>
      <c r="W1" s="82"/>
      <c r="X1" s="82"/>
      <c r="Y1" s="82"/>
      <c r="Z1" s="82"/>
    </row>
    <row r="2" spans="1:26" ht="39" customHeight="1">
      <c r="A2" s="193"/>
      <c r="B2" s="194"/>
      <c r="C2" s="193"/>
      <c r="D2" s="162"/>
      <c r="E2" s="162"/>
      <c r="F2" s="162"/>
      <c r="G2" s="162"/>
      <c r="H2" s="162"/>
      <c r="I2" s="194"/>
      <c r="J2" s="198" t="s">
        <v>74</v>
      </c>
      <c r="K2" s="199"/>
      <c r="L2" s="81"/>
      <c r="M2" s="82"/>
      <c r="N2" s="83"/>
      <c r="O2" s="81"/>
      <c r="P2" s="81"/>
      <c r="Q2" s="84"/>
      <c r="R2" s="82"/>
      <c r="S2" s="82"/>
      <c r="T2" s="82"/>
      <c r="U2" s="82"/>
      <c r="V2" s="82"/>
      <c r="W2" s="82"/>
      <c r="X2" s="82"/>
      <c r="Y2" s="82"/>
      <c r="Z2" s="82"/>
    </row>
    <row r="3" spans="1:26" ht="39" customHeight="1">
      <c r="A3" s="195"/>
      <c r="B3" s="197"/>
      <c r="C3" s="195"/>
      <c r="D3" s="196"/>
      <c r="E3" s="196"/>
      <c r="F3" s="196"/>
      <c r="G3" s="196"/>
      <c r="H3" s="196"/>
      <c r="I3" s="197"/>
      <c r="J3" s="198" t="s">
        <v>75</v>
      </c>
      <c r="K3" s="199"/>
      <c r="L3" s="81"/>
      <c r="M3" s="82"/>
      <c r="N3" s="83"/>
      <c r="O3" s="81"/>
      <c r="P3" s="81"/>
      <c r="Q3" s="84"/>
      <c r="R3" s="82"/>
      <c r="S3" s="82"/>
      <c r="T3" s="82"/>
      <c r="U3" s="82"/>
      <c r="V3" s="82"/>
      <c r="W3" s="82"/>
      <c r="X3" s="82"/>
      <c r="Y3" s="82"/>
      <c r="Z3" s="82"/>
    </row>
    <row r="4" spans="1:26" ht="15.75">
      <c r="A4" s="81"/>
      <c r="B4" s="82"/>
      <c r="C4" s="85"/>
      <c r="D4" s="82"/>
      <c r="E4" s="82"/>
      <c r="F4" s="82"/>
      <c r="G4" s="82"/>
      <c r="H4" s="82"/>
      <c r="I4" s="82"/>
      <c r="J4" s="82"/>
      <c r="K4" s="82"/>
      <c r="L4" s="81"/>
      <c r="M4" s="82"/>
      <c r="N4" s="83"/>
      <c r="O4" s="81"/>
      <c r="P4" s="81"/>
      <c r="Q4" s="84"/>
      <c r="R4" s="82"/>
      <c r="S4" s="82"/>
      <c r="T4" s="82"/>
      <c r="U4" s="82"/>
      <c r="V4" s="82"/>
      <c r="W4" s="82"/>
      <c r="X4" s="82"/>
      <c r="Y4" s="82"/>
      <c r="Z4" s="82"/>
    </row>
    <row r="5" spans="1:26" ht="159.75" customHeight="1">
      <c r="A5" s="200" t="s">
        <v>76</v>
      </c>
      <c r="B5" s="201"/>
      <c r="C5" s="201"/>
      <c r="D5" s="201"/>
      <c r="E5" s="201"/>
      <c r="F5" s="199"/>
      <c r="G5" s="200" t="s">
        <v>77</v>
      </c>
      <c r="H5" s="201"/>
      <c r="I5" s="201"/>
      <c r="J5" s="201"/>
      <c r="K5" s="199"/>
      <c r="L5" s="178" t="s">
        <v>78</v>
      </c>
      <c r="M5" s="179"/>
      <c r="N5" s="179"/>
      <c r="O5" s="179"/>
      <c r="P5" s="179"/>
      <c r="Q5" s="179"/>
      <c r="R5" s="179"/>
      <c r="S5" s="179"/>
      <c r="T5" s="179"/>
      <c r="U5" s="180"/>
      <c r="V5" s="82"/>
      <c r="W5" s="82"/>
      <c r="X5" s="82"/>
      <c r="Y5" s="82"/>
      <c r="Z5" s="82"/>
    </row>
    <row r="6" spans="1:26" ht="27" customHeight="1">
      <c r="A6" s="81"/>
      <c r="B6" s="82"/>
      <c r="C6" s="85"/>
      <c r="D6" s="82"/>
      <c r="E6" s="82"/>
      <c r="F6" s="82"/>
      <c r="G6" s="82"/>
      <c r="H6" s="82"/>
      <c r="I6" s="82"/>
      <c r="J6" s="82"/>
      <c r="K6" s="82"/>
      <c r="L6" s="181" t="s">
        <v>79</v>
      </c>
      <c r="M6" s="182"/>
      <c r="N6" s="183"/>
      <c r="O6" s="184" t="s">
        <v>80</v>
      </c>
      <c r="P6" s="182"/>
      <c r="Q6" s="183"/>
      <c r="R6" s="185" t="s">
        <v>81</v>
      </c>
      <c r="S6" s="182"/>
      <c r="T6" s="182"/>
      <c r="U6" s="183"/>
      <c r="V6" s="82"/>
      <c r="W6" s="82"/>
      <c r="X6" s="82"/>
      <c r="Y6" s="82"/>
      <c r="Z6" s="82"/>
    </row>
    <row r="7" spans="1:26" ht="51" customHeight="1">
      <c r="A7" s="81"/>
      <c r="B7" s="82"/>
      <c r="C7" s="85"/>
      <c r="D7" s="82"/>
      <c r="E7" s="82"/>
      <c r="F7" s="82"/>
      <c r="G7" s="82"/>
      <c r="H7" s="82"/>
      <c r="I7" s="82"/>
      <c r="J7" s="82"/>
      <c r="K7" s="82"/>
      <c r="L7" s="186" t="s">
        <v>82</v>
      </c>
      <c r="M7" s="179"/>
      <c r="N7" s="187"/>
      <c r="O7" s="188" t="s">
        <v>83</v>
      </c>
      <c r="P7" s="179"/>
      <c r="Q7" s="187"/>
      <c r="R7" s="189" t="s">
        <v>84</v>
      </c>
      <c r="S7" s="179"/>
      <c r="T7" s="179"/>
      <c r="U7" s="187"/>
      <c r="V7" s="82"/>
      <c r="W7" s="82"/>
      <c r="X7" s="82"/>
      <c r="Y7" s="82"/>
      <c r="Z7" s="82"/>
    </row>
    <row r="8" spans="1:26" ht="87" customHeight="1">
      <c r="A8" s="251" t="s">
        <v>85</v>
      </c>
      <c r="B8" s="251" t="s">
        <v>86</v>
      </c>
      <c r="C8" s="252" t="s">
        <v>87</v>
      </c>
      <c r="D8" s="253"/>
      <c r="E8" s="254" t="s">
        <v>88</v>
      </c>
      <c r="F8" s="251" t="s">
        <v>89</v>
      </c>
      <c r="G8" s="254" t="s">
        <v>90</v>
      </c>
      <c r="H8" s="329" t="s">
        <v>91</v>
      </c>
      <c r="I8" s="251" t="s">
        <v>92</v>
      </c>
      <c r="J8" s="254" t="s">
        <v>93</v>
      </c>
      <c r="K8" s="255" t="s">
        <v>94</v>
      </c>
      <c r="L8" s="256" t="s">
        <v>95</v>
      </c>
      <c r="M8" s="257" t="s">
        <v>96</v>
      </c>
      <c r="N8" s="258" t="s">
        <v>97</v>
      </c>
      <c r="O8" s="259" t="s">
        <v>98</v>
      </c>
      <c r="P8" s="260" t="s">
        <v>99</v>
      </c>
      <c r="Q8" s="261" t="s">
        <v>100</v>
      </c>
      <c r="R8" s="262" t="s">
        <v>101</v>
      </c>
      <c r="S8" s="263" t="s">
        <v>102</v>
      </c>
      <c r="T8" s="263" t="s">
        <v>103</v>
      </c>
      <c r="U8" s="264" t="s">
        <v>104</v>
      </c>
      <c r="V8" s="82"/>
      <c r="W8" s="82"/>
      <c r="X8" s="82"/>
      <c r="Y8" s="82"/>
      <c r="Z8" s="82"/>
    </row>
    <row r="9" spans="1:26" ht="409.6" customHeight="1">
      <c r="A9" s="265" t="s">
        <v>105</v>
      </c>
      <c r="B9" s="266" t="s">
        <v>106</v>
      </c>
      <c r="C9" s="267" t="s">
        <v>107</v>
      </c>
      <c r="D9" s="268" t="s">
        <v>108</v>
      </c>
      <c r="E9" s="267" t="s">
        <v>109</v>
      </c>
      <c r="F9" s="267" t="s">
        <v>110</v>
      </c>
      <c r="G9" s="267" t="s">
        <v>111</v>
      </c>
      <c r="H9" s="267" t="s">
        <v>112</v>
      </c>
      <c r="I9" s="267" t="s">
        <v>113</v>
      </c>
      <c r="J9" s="269">
        <v>44946</v>
      </c>
      <c r="K9" s="269">
        <v>44985</v>
      </c>
      <c r="L9" s="270">
        <v>100</v>
      </c>
      <c r="M9" s="271" t="s">
        <v>114</v>
      </c>
      <c r="N9" s="272" t="s">
        <v>115</v>
      </c>
      <c r="O9" s="270" t="s">
        <v>116</v>
      </c>
      <c r="P9" s="270" t="s">
        <v>116</v>
      </c>
      <c r="Q9" s="273" t="s">
        <v>935</v>
      </c>
      <c r="R9" s="274" t="s">
        <v>936</v>
      </c>
      <c r="S9" s="274" t="s">
        <v>937</v>
      </c>
      <c r="T9" s="275">
        <v>1</v>
      </c>
      <c r="U9" s="275">
        <v>1</v>
      </c>
      <c r="V9" s="82"/>
      <c r="W9" s="82"/>
      <c r="X9" s="82"/>
      <c r="Y9" s="82"/>
      <c r="Z9" s="82"/>
    </row>
    <row r="10" spans="1:26" ht="153.75" customHeight="1">
      <c r="A10" s="276"/>
      <c r="B10" s="276"/>
      <c r="C10" s="267" t="s">
        <v>118</v>
      </c>
      <c r="D10" s="268" t="s">
        <v>119</v>
      </c>
      <c r="E10" s="267" t="s">
        <v>120</v>
      </c>
      <c r="F10" s="267" t="s">
        <v>121</v>
      </c>
      <c r="G10" s="267" t="s">
        <v>122</v>
      </c>
      <c r="H10" s="267" t="s">
        <v>123</v>
      </c>
      <c r="I10" s="267" t="s">
        <v>124</v>
      </c>
      <c r="J10" s="269">
        <v>44958</v>
      </c>
      <c r="K10" s="269">
        <v>45260</v>
      </c>
      <c r="L10" s="270">
        <v>0</v>
      </c>
      <c r="M10" s="271" t="s">
        <v>125</v>
      </c>
      <c r="N10" s="271" t="s">
        <v>126</v>
      </c>
      <c r="O10" s="270" t="s">
        <v>126</v>
      </c>
      <c r="P10" s="270" t="s">
        <v>126</v>
      </c>
      <c r="Q10" s="273" t="s">
        <v>127</v>
      </c>
      <c r="R10" s="274" t="s">
        <v>128</v>
      </c>
      <c r="S10" s="274" t="s">
        <v>129</v>
      </c>
      <c r="T10" s="275">
        <v>0</v>
      </c>
      <c r="U10" s="275">
        <v>0</v>
      </c>
      <c r="V10" s="82"/>
      <c r="W10" s="82"/>
      <c r="X10" s="82"/>
      <c r="Y10" s="82"/>
      <c r="Z10" s="82"/>
    </row>
    <row r="11" spans="1:26" ht="124.5" customHeight="1">
      <c r="A11" s="276"/>
      <c r="B11" s="268" t="s">
        <v>130</v>
      </c>
      <c r="C11" s="267" t="s">
        <v>131</v>
      </c>
      <c r="D11" s="268" t="s">
        <v>132</v>
      </c>
      <c r="E11" s="267" t="s">
        <v>133</v>
      </c>
      <c r="F11" s="267" t="s">
        <v>134</v>
      </c>
      <c r="G11" s="267" t="s">
        <v>135</v>
      </c>
      <c r="H11" s="267" t="s">
        <v>123</v>
      </c>
      <c r="I11" s="267" t="s">
        <v>124</v>
      </c>
      <c r="J11" s="269">
        <v>44927</v>
      </c>
      <c r="K11" s="269">
        <v>44957</v>
      </c>
      <c r="L11" s="270">
        <v>100</v>
      </c>
      <c r="M11" s="271" t="s">
        <v>136</v>
      </c>
      <c r="N11" s="277" t="s">
        <v>137</v>
      </c>
      <c r="O11" s="270" t="s">
        <v>116</v>
      </c>
      <c r="P11" s="270" t="s">
        <v>116</v>
      </c>
      <c r="Q11" s="273" t="s">
        <v>138</v>
      </c>
      <c r="R11" s="274" t="s">
        <v>938</v>
      </c>
      <c r="S11" s="274" t="s">
        <v>937</v>
      </c>
      <c r="T11" s="275">
        <v>1</v>
      </c>
      <c r="U11" s="275">
        <v>1</v>
      </c>
      <c r="V11" s="82"/>
      <c r="W11" s="82"/>
      <c r="X11" s="82"/>
      <c r="Y11" s="82"/>
      <c r="Z11" s="82"/>
    </row>
    <row r="12" spans="1:26" ht="143.25" customHeight="1">
      <c r="A12" s="276"/>
      <c r="B12" s="268" t="s">
        <v>139</v>
      </c>
      <c r="C12" s="267" t="s">
        <v>140</v>
      </c>
      <c r="D12" s="268" t="s">
        <v>141</v>
      </c>
      <c r="E12" s="267" t="s">
        <v>142</v>
      </c>
      <c r="F12" s="267" t="s">
        <v>143</v>
      </c>
      <c r="G12" s="267" t="s">
        <v>144</v>
      </c>
      <c r="H12" s="267" t="s">
        <v>123</v>
      </c>
      <c r="I12" s="267" t="s">
        <v>145</v>
      </c>
      <c r="J12" s="269">
        <v>44986</v>
      </c>
      <c r="K12" s="269">
        <v>45016</v>
      </c>
      <c r="L12" s="278">
        <v>100</v>
      </c>
      <c r="M12" s="278" t="s">
        <v>146</v>
      </c>
      <c r="N12" s="271" t="s">
        <v>147</v>
      </c>
      <c r="O12" s="270" t="s">
        <v>116</v>
      </c>
      <c r="P12" s="270" t="s">
        <v>116</v>
      </c>
      <c r="Q12" s="273" t="s">
        <v>117</v>
      </c>
      <c r="R12" s="274" t="s">
        <v>148</v>
      </c>
      <c r="S12" s="274" t="s">
        <v>939</v>
      </c>
      <c r="T12" s="275">
        <v>1</v>
      </c>
      <c r="U12" s="275">
        <v>1</v>
      </c>
      <c r="V12" s="82"/>
      <c r="W12" s="82"/>
      <c r="X12" s="82"/>
      <c r="Y12" s="82"/>
      <c r="Z12" s="82"/>
    </row>
    <row r="13" spans="1:26" ht="109.5" customHeight="1">
      <c r="A13" s="276"/>
      <c r="B13" s="266" t="s">
        <v>149</v>
      </c>
      <c r="C13" s="267" t="s">
        <v>150</v>
      </c>
      <c r="D13" s="279" t="s">
        <v>151</v>
      </c>
      <c r="E13" s="267" t="s">
        <v>152</v>
      </c>
      <c r="F13" s="267" t="s">
        <v>153</v>
      </c>
      <c r="G13" s="267" t="s">
        <v>154</v>
      </c>
      <c r="H13" s="267" t="s">
        <v>123</v>
      </c>
      <c r="I13" s="267" t="s">
        <v>155</v>
      </c>
      <c r="J13" s="269">
        <v>44958</v>
      </c>
      <c r="K13" s="269">
        <v>45230</v>
      </c>
      <c r="L13" s="270">
        <v>0</v>
      </c>
      <c r="M13" s="273" t="s">
        <v>156</v>
      </c>
      <c r="N13" s="271" t="s">
        <v>126</v>
      </c>
      <c r="O13" s="270" t="s">
        <v>126</v>
      </c>
      <c r="P13" s="270" t="s">
        <v>126</v>
      </c>
      <c r="Q13" s="273" t="s">
        <v>157</v>
      </c>
      <c r="R13" s="274" t="s">
        <v>158</v>
      </c>
      <c r="S13" s="274" t="s">
        <v>159</v>
      </c>
      <c r="T13" s="275">
        <v>0</v>
      </c>
      <c r="U13" s="275">
        <v>0</v>
      </c>
      <c r="V13" s="82"/>
      <c r="W13" s="82"/>
      <c r="X13" s="82"/>
      <c r="Y13" s="82"/>
      <c r="Z13" s="82"/>
    </row>
    <row r="14" spans="1:26" ht="176.25" customHeight="1">
      <c r="A14" s="276"/>
      <c r="B14" s="276"/>
      <c r="C14" s="267" t="s">
        <v>160</v>
      </c>
      <c r="D14" s="268" t="s">
        <v>161</v>
      </c>
      <c r="E14" s="267" t="s">
        <v>162</v>
      </c>
      <c r="F14" s="267" t="s">
        <v>163</v>
      </c>
      <c r="G14" s="267" t="s">
        <v>164</v>
      </c>
      <c r="H14" s="267" t="s">
        <v>123</v>
      </c>
      <c r="I14" s="267" t="s">
        <v>165</v>
      </c>
      <c r="J14" s="269">
        <v>44958</v>
      </c>
      <c r="K14" s="269">
        <v>45291</v>
      </c>
      <c r="L14" s="270">
        <v>25</v>
      </c>
      <c r="M14" s="280" t="s">
        <v>166</v>
      </c>
      <c r="N14" s="277" t="s">
        <v>167</v>
      </c>
      <c r="O14" s="270" t="s">
        <v>116</v>
      </c>
      <c r="P14" s="270" t="s">
        <v>116</v>
      </c>
      <c r="Q14" s="273" t="s">
        <v>157</v>
      </c>
      <c r="R14" s="274" t="s">
        <v>168</v>
      </c>
      <c r="S14" s="274" t="s">
        <v>940</v>
      </c>
      <c r="T14" s="275">
        <v>1</v>
      </c>
      <c r="U14" s="275">
        <v>1</v>
      </c>
      <c r="V14" s="82"/>
      <c r="W14" s="82"/>
      <c r="X14" s="82"/>
      <c r="Y14" s="82"/>
      <c r="Z14" s="82"/>
    </row>
    <row r="15" spans="1:26" ht="233.25" customHeight="1">
      <c r="A15" s="276"/>
      <c r="B15" s="268" t="s">
        <v>169</v>
      </c>
      <c r="C15" s="267">
        <v>5.0999999999999996</v>
      </c>
      <c r="D15" s="268" t="s">
        <v>170</v>
      </c>
      <c r="E15" s="267" t="s">
        <v>171</v>
      </c>
      <c r="F15" s="267" t="s">
        <v>172</v>
      </c>
      <c r="G15" s="267" t="s">
        <v>173</v>
      </c>
      <c r="H15" s="267" t="s">
        <v>174</v>
      </c>
      <c r="I15" s="267" t="s">
        <v>155</v>
      </c>
      <c r="J15" s="269">
        <v>44958</v>
      </c>
      <c r="K15" s="269">
        <v>45301</v>
      </c>
      <c r="L15" s="270">
        <v>0</v>
      </c>
      <c r="M15" s="270" t="s">
        <v>175</v>
      </c>
      <c r="N15" s="278" t="s">
        <v>126</v>
      </c>
      <c r="O15" s="270" t="s">
        <v>126</v>
      </c>
      <c r="P15" s="270" t="s">
        <v>126</v>
      </c>
      <c r="Q15" s="273" t="s">
        <v>127</v>
      </c>
      <c r="R15" s="274" t="s">
        <v>176</v>
      </c>
      <c r="S15" s="274" t="s">
        <v>177</v>
      </c>
      <c r="T15" s="275">
        <v>0</v>
      </c>
      <c r="U15" s="275">
        <v>0</v>
      </c>
      <c r="V15" s="82"/>
      <c r="W15" s="82"/>
      <c r="X15" s="82"/>
      <c r="Y15" s="82"/>
      <c r="Z15" s="82"/>
    </row>
    <row r="16" spans="1:26" ht="409.6" customHeight="1">
      <c r="A16" s="281" t="s">
        <v>178</v>
      </c>
      <c r="B16" s="282" t="s">
        <v>179</v>
      </c>
      <c r="C16" s="283">
        <v>1.1000000000000001</v>
      </c>
      <c r="D16" s="282" t="s">
        <v>180</v>
      </c>
      <c r="E16" s="283" t="s">
        <v>181</v>
      </c>
      <c r="F16" s="283" t="s">
        <v>182</v>
      </c>
      <c r="G16" s="283" t="s">
        <v>173</v>
      </c>
      <c r="H16" s="284" t="s">
        <v>183</v>
      </c>
      <c r="I16" s="284" t="s">
        <v>184</v>
      </c>
      <c r="J16" s="285">
        <v>44972</v>
      </c>
      <c r="K16" s="285">
        <v>45260</v>
      </c>
      <c r="L16" s="286">
        <v>0.25</v>
      </c>
      <c r="M16" s="307" t="s">
        <v>185</v>
      </c>
      <c r="N16" s="271" t="s">
        <v>186</v>
      </c>
      <c r="O16" s="270" t="s">
        <v>116</v>
      </c>
      <c r="P16" s="270" t="s">
        <v>116</v>
      </c>
      <c r="Q16" s="273" t="s">
        <v>117</v>
      </c>
      <c r="R16" s="287" t="s">
        <v>970</v>
      </c>
      <c r="S16" s="287" t="s">
        <v>941</v>
      </c>
      <c r="T16" s="275">
        <v>0.25</v>
      </c>
      <c r="U16" s="275">
        <v>0.2</v>
      </c>
      <c r="V16" s="82"/>
      <c r="W16" s="82"/>
      <c r="X16" s="82"/>
      <c r="Y16" s="82"/>
      <c r="Z16" s="82"/>
    </row>
    <row r="17" spans="1:26" ht="162" customHeight="1">
      <c r="A17" s="288" t="s">
        <v>187</v>
      </c>
      <c r="B17" s="288" t="s">
        <v>188</v>
      </c>
      <c r="C17" s="289" t="s">
        <v>107</v>
      </c>
      <c r="D17" s="290" t="s">
        <v>189</v>
      </c>
      <c r="E17" s="289" t="s">
        <v>190</v>
      </c>
      <c r="F17" s="289" t="s">
        <v>191</v>
      </c>
      <c r="G17" s="289" t="s">
        <v>192</v>
      </c>
      <c r="H17" s="289" t="s">
        <v>123</v>
      </c>
      <c r="I17" s="289" t="s">
        <v>193</v>
      </c>
      <c r="J17" s="291">
        <v>44927</v>
      </c>
      <c r="K17" s="291">
        <v>45291</v>
      </c>
      <c r="L17" s="286">
        <v>0.2</v>
      </c>
      <c r="M17" s="271" t="s">
        <v>194</v>
      </c>
      <c r="N17" s="271" t="s">
        <v>195</v>
      </c>
      <c r="O17" s="270" t="s">
        <v>116</v>
      </c>
      <c r="P17" s="270" t="s">
        <v>116</v>
      </c>
      <c r="Q17" s="273" t="s">
        <v>117</v>
      </c>
      <c r="R17" s="274" t="s">
        <v>196</v>
      </c>
      <c r="S17" s="274" t="s">
        <v>197</v>
      </c>
      <c r="T17" s="275">
        <v>0</v>
      </c>
      <c r="U17" s="275">
        <v>0</v>
      </c>
      <c r="V17" s="82"/>
      <c r="W17" s="82"/>
      <c r="X17" s="82"/>
      <c r="Y17" s="82"/>
      <c r="Z17" s="82"/>
    </row>
    <row r="18" spans="1:26" ht="175.5" customHeight="1">
      <c r="A18" s="276"/>
      <c r="B18" s="276"/>
      <c r="C18" s="289" t="s">
        <v>118</v>
      </c>
      <c r="D18" s="290" t="s">
        <v>198</v>
      </c>
      <c r="E18" s="289" t="s">
        <v>199</v>
      </c>
      <c r="F18" s="289" t="s">
        <v>200</v>
      </c>
      <c r="G18" s="289" t="s">
        <v>201</v>
      </c>
      <c r="H18" s="289" t="s">
        <v>123</v>
      </c>
      <c r="I18" s="289" t="s">
        <v>123</v>
      </c>
      <c r="J18" s="291">
        <v>44927</v>
      </c>
      <c r="K18" s="291">
        <v>45291</v>
      </c>
      <c r="L18" s="286">
        <v>0</v>
      </c>
      <c r="M18" s="318" t="s">
        <v>175</v>
      </c>
      <c r="N18" s="271" t="s">
        <v>126</v>
      </c>
      <c r="O18" s="270" t="s">
        <v>126</v>
      </c>
      <c r="P18" s="270" t="s">
        <v>126</v>
      </c>
      <c r="Q18" s="273" t="s">
        <v>127</v>
      </c>
      <c r="R18" s="274" t="s">
        <v>202</v>
      </c>
      <c r="S18" s="274" t="s">
        <v>203</v>
      </c>
      <c r="T18" s="275">
        <v>0</v>
      </c>
      <c r="U18" s="275">
        <v>0</v>
      </c>
      <c r="V18" s="82"/>
      <c r="W18" s="82"/>
      <c r="X18" s="82"/>
      <c r="Y18" s="82"/>
      <c r="Z18" s="82"/>
    </row>
    <row r="19" spans="1:26" ht="243" customHeight="1">
      <c r="A19" s="276"/>
      <c r="B19" s="276"/>
      <c r="C19" s="289" t="s">
        <v>204</v>
      </c>
      <c r="D19" s="290" t="s">
        <v>205</v>
      </c>
      <c r="E19" s="289" t="s">
        <v>206</v>
      </c>
      <c r="F19" s="289" t="s">
        <v>207</v>
      </c>
      <c r="G19" s="289" t="s">
        <v>208</v>
      </c>
      <c r="H19" s="289" t="s">
        <v>123</v>
      </c>
      <c r="I19" s="289" t="s">
        <v>193</v>
      </c>
      <c r="J19" s="291">
        <v>44927</v>
      </c>
      <c r="K19" s="291">
        <v>45291</v>
      </c>
      <c r="L19" s="286">
        <v>1</v>
      </c>
      <c r="M19" s="271" t="s">
        <v>209</v>
      </c>
      <c r="N19" s="271" t="s">
        <v>210</v>
      </c>
      <c r="O19" s="270" t="s">
        <v>116</v>
      </c>
      <c r="P19" s="270" t="s">
        <v>116</v>
      </c>
      <c r="Q19" s="273" t="s">
        <v>117</v>
      </c>
      <c r="R19" s="274" t="s">
        <v>211</v>
      </c>
      <c r="S19" s="274" t="s">
        <v>212</v>
      </c>
      <c r="T19" s="275">
        <v>1</v>
      </c>
      <c r="U19" s="275">
        <v>1</v>
      </c>
      <c r="V19" s="82"/>
      <c r="W19" s="82"/>
      <c r="X19" s="82"/>
      <c r="Y19" s="82"/>
      <c r="Z19" s="82"/>
    </row>
    <row r="20" spans="1:26" ht="378" customHeight="1">
      <c r="A20" s="276"/>
      <c r="B20" s="276"/>
      <c r="C20" s="289">
        <v>1.4</v>
      </c>
      <c r="D20" s="290" t="s">
        <v>213</v>
      </c>
      <c r="E20" s="289" t="s">
        <v>214</v>
      </c>
      <c r="F20" s="289" t="s">
        <v>215</v>
      </c>
      <c r="G20" s="289" t="s">
        <v>216</v>
      </c>
      <c r="H20" s="289" t="s">
        <v>217</v>
      </c>
      <c r="I20" s="289" t="s">
        <v>217</v>
      </c>
      <c r="J20" s="292">
        <v>44986</v>
      </c>
      <c r="K20" s="292">
        <v>45290</v>
      </c>
      <c r="L20" s="286">
        <v>0.22</v>
      </c>
      <c r="M20" s="271" t="s">
        <v>218</v>
      </c>
      <c r="N20" s="271" t="s">
        <v>219</v>
      </c>
      <c r="O20" s="270" t="s">
        <v>116</v>
      </c>
      <c r="P20" s="270" t="s">
        <v>116</v>
      </c>
      <c r="Q20" s="273" t="s">
        <v>220</v>
      </c>
      <c r="R20" s="274" t="s">
        <v>942</v>
      </c>
      <c r="S20" s="274" t="s">
        <v>943</v>
      </c>
      <c r="T20" s="275">
        <v>0</v>
      </c>
      <c r="U20" s="275">
        <v>0</v>
      </c>
      <c r="V20" s="82"/>
      <c r="W20" s="82"/>
      <c r="X20" s="82"/>
      <c r="Y20" s="82"/>
      <c r="Z20" s="82"/>
    </row>
    <row r="21" spans="1:26" ht="69.75" customHeight="1">
      <c r="A21" s="276"/>
      <c r="B21" s="276"/>
      <c r="C21" s="289">
        <v>1.5</v>
      </c>
      <c r="D21" s="290" t="s">
        <v>221</v>
      </c>
      <c r="E21" s="289" t="s">
        <v>222</v>
      </c>
      <c r="F21" s="289" t="s">
        <v>223</v>
      </c>
      <c r="G21" s="289" t="s">
        <v>224</v>
      </c>
      <c r="H21" s="289" t="s">
        <v>123</v>
      </c>
      <c r="I21" s="289" t="s">
        <v>193</v>
      </c>
      <c r="J21" s="291">
        <v>44927</v>
      </c>
      <c r="K21" s="291">
        <v>45291</v>
      </c>
      <c r="L21" s="270">
        <v>0</v>
      </c>
      <c r="M21" s="271" t="s">
        <v>225</v>
      </c>
      <c r="N21" s="271" t="s">
        <v>126</v>
      </c>
      <c r="O21" s="270" t="s">
        <v>126</v>
      </c>
      <c r="P21" s="278" t="s">
        <v>126</v>
      </c>
      <c r="Q21" s="273" t="s">
        <v>127</v>
      </c>
      <c r="R21" s="274" t="s">
        <v>944</v>
      </c>
      <c r="S21" s="274" t="s">
        <v>212</v>
      </c>
      <c r="T21" s="275">
        <v>0</v>
      </c>
      <c r="U21" s="275">
        <v>0</v>
      </c>
      <c r="V21" s="82"/>
      <c r="W21" s="82"/>
      <c r="X21" s="82"/>
      <c r="Y21" s="82"/>
      <c r="Z21" s="82"/>
    </row>
    <row r="22" spans="1:26" ht="134.25" customHeight="1">
      <c r="A22" s="276"/>
      <c r="B22" s="276"/>
      <c r="C22" s="289">
        <v>1.6</v>
      </c>
      <c r="D22" s="289" t="s">
        <v>226</v>
      </c>
      <c r="E22" s="289" t="s">
        <v>227</v>
      </c>
      <c r="F22" s="289" t="s">
        <v>228</v>
      </c>
      <c r="G22" s="289" t="s">
        <v>229</v>
      </c>
      <c r="H22" s="289" t="s">
        <v>123</v>
      </c>
      <c r="I22" s="289" t="s">
        <v>230</v>
      </c>
      <c r="J22" s="291">
        <v>44927</v>
      </c>
      <c r="K22" s="291">
        <v>45291</v>
      </c>
      <c r="L22" s="293">
        <v>0.33329999999999999</v>
      </c>
      <c r="M22" s="271" t="s">
        <v>231</v>
      </c>
      <c r="N22" s="277" t="s">
        <v>232</v>
      </c>
      <c r="O22" s="270" t="s">
        <v>116</v>
      </c>
      <c r="P22" s="270" t="s">
        <v>116</v>
      </c>
      <c r="Q22" s="273" t="s">
        <v>117</v>
      </c>
      <c r="R22" s="274" t="s">
        <v>233</v>
      </c>
      <c r="S22" s="274" t="s">
        <v>212</v>
      </c>
      <c r="T22" s="275">
        <v>4</v>
      </c>
      <c r="U22" s="275">
        <v>4</v>
      </c>
      <c r="V22" s="82"/>
      <c r="W22" s="82"/>
      <c r="X22" s="82"/>
      <c r="Y22" s="82"/>
      <c r="Z22" s="82"/>
    </row>
    <row r="23" spans="1:26" ht="139.5" customHeight="1">
      <c r="A23" s="276"/>
      <c r="B23" s="276"/>
      <c r="C23" s="289">
        <v>1.7</v>
      </c>
      <c r="D23" s="290" t="s">
        <v>234</v>
      </c>
      <c r="E23" s="289" t="s">
        <v>235</v>
      </c>
      <c r="F23" s="289" t="s">
        <v>236</v>
      </c>
      <c r="G23" s="289" t="s">
        <v>237</v>
      </c>
      <c r="H23" s="289" t="s">
        <v>123</v>
      </c>
      <c r="I23" s="289" t="s">
        <v>238</v>
      </c>
      <c r="J23" s="291">
        <v>44927</v>
      </c>
      <c r="K23" s="291">
        <v>45291</v>
      </c>
      <c r="L23" s="286">
        <v>1</v>
      </c>
      <c r="M23" s="271" t="s">
        <v>239</v>
      </c>
      <c r="N23" s="277" t="s">
        <v>240</v>
      </c>
      <c r="O23" s="270" t="s">
        <v>116</v>
      </c>
      <c r="P23" s="270" t="s">
        <v>116</v>
      </c>
      <c r="Q23" s="273" t="s">
        <v>117</v>
      </c>
      <c r="R23" s="274" t="s">
        <v>241</v>
      </c>
      <c r="S23" s="274" t="s">
        <v>212</v>
      </c>
      <c r="T23" s="275">
        <v>1</v>
      </c>
      <c r="U23" s="275">
        <v>1</v>
      </c>
      <c r="V23" s="82"/>
      <c r="W23" s="82"/>
      <c r="X23" s="82"/>
      <c r="Y23" s="82"/>
      <c r="Z23" s="82"/>
    </row>
    <row r="24" spans="1:26" ht="330" customHeight="1">
      <c r="A24" s="276"/>
      <c r="B24" s="288" t="s">
        <v>242</v>
      </c>
      <c r="C24" s="289" t="s">
        <v>243</v>
      </c>
      <c r="D24" s="294" t="s">
        <v>244</v>
      </c>
      <c r="E24" s="289" t="s">
        <v>245</v>
      </c>
      <c r="F24" s="289" t="s">
        <v>246</v>
      </c>
      <c r="G24" s="289" t="s">
        <v>247</v>
      </c>
      <c r="H24" s="289" t="s">
        <v>123</v>
      </c>
      <c r="I24" s="289" t="s">
        <v>230</v>
      </c>
      <c r="J24" s="291">
        <v>44927</v>
      </c>
      <c r="K24" s="291">
        <v>45291</v>
      </c>
      <c r="L24" s="286">
        <v>0.25</v>
      </c>
      <c r="M24" s="271" t="s">
        <v>248</v>
      </c>
      <c r="N24" s="277" t="s">
        <v>249</v>
      </c>
      <c r="O24" s="270" t="s">
        <v>116</v>
      </c>
      <c r="P24" s="270" t="s">
        <v>116</v>
      </c>
      <c r="Q24" s="273" t="s">
        <v>117</v>
      </c>
      <c r="R24" s="274" t="s">
        <v>250</v>
      </c>
      <c r="S24" s="274" t="s">
        <v>969</v>
      </c>
      <c r="T24" s="275">
        <v>2</v>
      </c>
      <c r="U24" s="275">
        <v>1</v>
      </c>
      <c r="V24" s="82"/>
      <c r="W24" s="82"/>
      <c r="X24" s="82"/>
      <c r="Y24" s="82"/>
      <c r="Z24" s="82"/>
    </row>
    <row r="25" spans="1:26" ht="387.75" customHeight="1">
      <c r="A25" s="276"/>
      <c r="B25" s="276"/>
      <c r="C25" s="289" t="s">
        <v>131</v>
      </c>
      <c r="D25" s="290" t="s">
        <v>251</v>
      </c>
      <c r="E25" s="289" t="s">
        <v>252</v>
      </c>
      <c r="F25" s="289" t="s">
        <v>253</v>
      </c>
      <c r="G25" s="289" t="s">
        <v>254</v>
      </c>
      <c r="H25" s="289" t="s">
        <v>255</v>
      </c>
      <c r="I25" s="289" t="s">
        <v>255</v>
      </c>
      <c r="J25" s="291">
        <v>44927</v>
      </c>
      <c r="K25" s="291">
        <v>45291</v>
      </c>
      <c r="L25" s="278" t="s">
        <v>256</v>
      </c>
      <c r="M25" s="271" t="s">
        <v>257</v>
      </c>
      <c r="N25" s="277" t="s">
        <v>258</v>
      </c>
      <c r="O25" s="270" t="s">
        <v>116</v>
      </c>
      <c r="P25" s="270" t="s">
        <v>116</v>
      </c>
      <c r="Q25" s="273" t="s">
        <v>117</v>
      </c>
      <c r="R25" s="274" t="s">
        <v>945</v>
      </c>
      <c r="S25" s="274" t="s">
        <v>946</v>
      </c>
      <c r="T25" s="275">
        <v>10</v>
      </c>
      <c r="U25" s="275">
        <v>10</v>
      </c>
      <c r="V25" s="82"/>
      <c r="W25" s="82"/>
      <c r="X25" s="82"/>
      <c r="Y25" s="82"/>
      <c r="Z25" s="82"/>
    </row>
    <row r="26" spans="1:26" ht="409.6" customHeight="1">
      <c r="A26" s="276"/>
      <c r="B26" s="276"/>
      <c r="C26" s="289" t="s">
        <v>259</v>
      </c>
      <c r="D26" s="290" t="s">
        <v>260</v>
      </c>
      <c r="E26" s="289" t="s">
        <v>261</v>
      </c>
      <c r="F26" s="289" t="s">
        <v>262</v>
      </c>
      <c r="G26" s="289" t="s">
        <v>263</v>
      </c>
      <c r="H26" s="289" t="s">
        <v>217</v>
      </c>
      <c r="I26" s="289" t="s">
        <v>217</v>
      </c>
      <c r="J26" s="292">
        <v>44986</v>
      </c>
      <c r="K26" s="292">
        <v>45290</v>
      </c>
      <c r="L26" s="286">
        <v>0.1</v>
      </c>
      <c r="M26" s="271" t="s">
        <v>264</v>
      </c>
      <c r="N26" s="271" t="s">
        <v>265</v>
      </c>
      <c r="O26" s="270" t="s">
        <v>116</v>
      </c>
      <c r="P26" s="270" t="s">
        <v>116</v>
      </c>
      <c r="Q26" s="273" t="s">
        <v>117</v>
      </c>
      <c r="R26" s="274" t="s">
        <v>947</v>
      </c>
      <c r="S26" s="274" t="s">
        <v>948</v>
      </c>
      <c r="T26" s="275">
        <v>0</v>
      </c>
      <c r="U26" s="275">
        <v>0</v>
      </c>
      <c r="V26" s="82"/>
      <c r="W26" s="82"/>
      <c r="X26" s="82"/>
      <c r="Y26" s="82"/>
      <c r="Z26" s="82"/>
    </row>
    <row r="27" spans="1:26" ht="177" customHeight="1">
      <c r="A27" s="276"/>
      <c r="B27" s="276"/>
      <c r="C27" s="289">
        <v>2.2999999999999998</v>
      </c>
      <c r="D27" s="290" t="s">
        <v>266</v>
      </c>
      <c r="E27" s="295" t="s">
        <v>267</v>
      </c>
      <c r="F27" s="289" t="s">
        <v>268</v>
      </c>
      <c r="G27" s="289" t="s">
        <v>269</v>
      </c>
      <c r="H27" s="289" t="s">
        <v>123</v>
      </c>
      <c r="I27" s="289" t="s">
        <v>145</v>
      </c>
      <c r="J27" s="291">
        <v>44927</v>
      </c>
      <c r="K27" s="291">
        <v>45291</v>
      </c>
      <c r="L27" s="286">
        <v>0.5</v>
      </c>
      <c r="M27" s="271" t="s">
        <v>270</v>
      </c>
      <c r="N27" s="277" t="s">
        <v>271</v>
      </c>
      <c r="O27" s="270" t="s">
        <v>116</v>
      </c>
      <c r="P27" s="270" t="s">
        <v>116</v>
      </c>
      <c r="Q27" s="273" t="s">
        <v>117</v>
      </c>
      <c r="R27" s="274" t="s">
        <v>949</v>
      </c>
      <c r="S27" s="274" t="s">
        <v>950</v>
      </c>
      <c r="T27" s="275">
        <v>1</v>
      </c>
      <c r="U27" s="275">
        <v>1</v>
      </c>
      <c r="V27" s="82"/>
      <c r="W27" s="82"/>
      <c r="X27" s="82"/>
      <c r="Y27" s="82"/>
      <c r="Z27" s="82"/>
    </row>
    <row r="28" spans="1:26" ht="228.75" customHeight="1">
      <c r="A28" s="276"/>
      <c r="B28" s="288" t="s">
        <v>272</v>
      </c>
      <c r="C28" s="289" t="s">
        <v>140</v>
      </c>
      <c r="D28" s="290" t="s">
        <v>273</v>
      </c>
      <c r="E28" s="295" t="s">
        <v>274</v>
      </c>
      <c r="F28" s="289" t="s">
        <v>275</v>
      </c>
      <c r="G28" s="289" t="s">
        <v>276</v>
      </c>
      <c r="H28" s="289" t="s">
        <v>123</v>
      </c>
      <c r="I28" s="289" t="s">
        <v>165</v>
      </c>
      <c r="J28" s="291">
        <v>44927</v>
      </c>
      <c r="K28" s="291">
        <v>45291</v>
      </c>
      <c r="L28" s="286">
        <v>0.5</v>
      </c>
      <c r="M28" s="271" t="s">
        <v>277</v>
      </c>
      <c r="N28" s="277" t="s">
        <v>278</v>
      </c>
      <c r="O28" s="270" t="s">
        <v>116</v>
      </c>
      <c r="P28" s="270" t="s">
        <v>279</v>
      </c>
      <c r="Q28" s="273" t="s">
        <v>280</v>
      </c>
      <c r="R28" s="274" t="s">
        <v>951</v>
      </c>
      <c r="S28" s="274" t="s">
        <v>952</v>
      </c>
      <c r="T28" s="275">
        <v>0.5</v>
      </c>
      <c r="U28" s="275">
        <v>0.5</v>
      </c>
      <c r="V28" s="82"/>
      <c r="W28" s="82"/>
      <c r="X28" s="82"/>
      <c r="Y28" s="82"/>
      <c r="Z28" s="82"/>
    </row>
    <row r="29" spans="1:26" ht="130.5" customHeight="1">
      <c r="A29" s="276"/>
      <c r="B29" s="276"/>
      <c r="C29" s="289" t="s">
        <v>281</v>
      </c>
      <c r="D29" s="290" t="s">
        <v>282</v>
      </c>
      <c r="E29" s="289" t="s">
        <v>283</v>
      </c>
      <c r="F29" s="289" t="s">
        <v>283</v>
      </c>
      <c r="G29" s="289" t="s">
        <v>284</v>
      </c>
      <c r="H29" s="289" t="s">
        <v>285</v>
      </c>
      <c r="I29" s="289" t="s">
        <v>123</v>
      </c>
      <c r="J29" s="292">
        <v>44928</v>
      </c>
      <c r="K29" s="292">
        <v>45260</v>
      </c>
      <c r="L29" s="286">
        <v>0.33</v>
      </c>
      <c r="M29" s="273" t="s">
        <v>286</v>
      </c>
      <c r="N29" s="273" t="s">
        <v>287</v>
      </c>
      <c r="O29" s="270" t="s">
        <v>116</v>
      </c>
      <c r="P29" s="270" t="s">
        <v>116</v>
      </c>
      <c r="Q29" s="273" t="s">
        <v>288</v>
      </c>
      <c r="R29" s="274" t="s">
        <v>953</v>
      </c>
      <c r="S29" s="274" t="s">
        <v>289</v>
      </c>
      <c r="T29" s="275">
        <v>0.36</v>
      </c>
      <c r="U29" s="275">
        <v>0.36</v>
      </c>
      <c r="V29" s="82"/>
      <c r="W29" s="82"/>
      <c r="X29" s="82"/>
      <c r="Y29" s="82"/>
      <c r="Z29" s="82"/>
    </row>
    <row r="30" spans="1:26" ht="183.75" customHeight="1">
      <c r="A30" s="276"/>
      <c r="B30" s="276"/>
      <c r="C30" s="289" t="s">
        <v>290</v>
      </c>
      <c r="D30" s="290" t="s">
        <v>291</v>
      </c>
      <c r="E30" s="289" t="s">
        <v>292</v>
      </c>
      <c r="F30" s="289" t="s">
        <v>293</v>
      </c>
      <c r="G30" s="289" t="s">
        <v>294</v>
      </c>
      <c r="H30" s="289" t="s">
        <v>285</v>
      </c>
      <c r="I30" s="289" t="s">
        <v>285</v>
      </c>
      <c r="J30" s="292">
        <v>44927</v>
      </c>
      <c r="K30" s="292">
        <v>45290</v>
      </c>
      <c r="L30" s="286">
        <v>0.33</v>
      </c>
      <c r="M30" s="273" t="s">
        <v>295</v>
      </c>
      <c r="N30" s="273" t="s">
        <v>296</v>
      </c>
      <c r="O30" s="270" t="s">
        <v>116</v>
      </c>
      <c r="P30" s="270" t="s">
        <v>116</v>
      </c>
      <c r="Q30" s="273" t="s">
        <v>288</v>
      </c>
      <c r="R30" s="274" t="s">
        <v>954</v>
      </c>
      <c r="S30" s="274" t="s">
        <v>297</v>
      </c>
      <c r="T30" s="275">
        <v>0.27</v>
      </c>
      <c r="U30" s="275">
        <v>0.27</v>
      </c>
      <c r="V30" s="82"/>
      <c r="W30" s="82"/>
      <c r="X30" s="82"/>
      <c r="Y30" s="82"/>
      <c r="Z30" s="82"/>
    </row>
    <row r="31" spans="1:26" ht="175.5" customHeight="1">
      <c r="A31" s="296" t="s">
        <v>298</v>
      </c>
      <c r="B31" s="297" t="s">
        <v>299</v>
      </c>
      <c r="C31" s="298">
        <v>1.1000000000000001</v>
      </c>
      <c r="D31" s="298" t="s">
        <v>300</v>
      </c>
      <c r="E31" s="298" t="s">
        <v>301</v>
      </c>
      <c r="F31" s="298" t="s">
        <v>301</v>
      </c>
      <c r="G31" s="298" t="s">
        <v>302</v>
      </c>
      <c r="H31" s="298" t="s">
        <v>285</v>
      </c>
      <c r="I31" s="298" t="s">
        <v>285</v>
      </c>
      <c r="J31" s="299">
        <v>45016</v>
      </c>
      <c r="K31" s="299">
        <v>45121</v>
      </c>
      <c r="L31" s="300">
        <v>1</v>
      </c>
      <c r="M31" s="273" t="s">
        <v>303</v>
      </c>
      <c r="N31" s="273" t="s">
        <v>304</v>
      </c>
      <c r="O31" s="270" t="s">
        <v>116</v>
      </c>
      <c r="P31" s="270" t="s">
        <v>116</v>
      </c>
      <c r="Q31" s="273" t="s">
        <v>305</v>
      </c>
      <c r="R31" s="274" t="s">
        <v>306</v>
      </c>
      <c r="S31" s="274" t="s">
        <v>212</v>
      </c>
      <c r="T31" s="275">
        <v>0</v>
      </c>
      <c r="U31" s="275">
        <v>0</v>
      </c>
      <c r="V31" s="82"/>
      <c r="W31" s="82"/>
      <c r="X31" s="82"/>
      <c r="Y31" s="82"/>
      <c r="Z31" s="82"/>
    </row>
    <row r="32" spans="1:26" ht="102" customHeight="1">
      <c r="A32" s="276"/>
      <c r="B32" s="276"/>
      <c r="C32" s="298">
        <v>1.2</v>
      </c>
      <c r="D32" s="298" t="s">
        <v>307</v>
      </c>
      <c r="E32" s="298" t="s">
        <v>301</v>
      </c>
      <c r="F32" s="298" t="s">
        <v>301</v>
      </c>
      <c r="G32" s="298" t="s">
        <v>302</v>
      </c>
      <c r="H32" s="298" t="s">
        <v>285</v>
      </c>
      <c r="I32" s="298" t="s">
        <v>285</v>
      </c>
      <c r="J32" s="299">
        <v>45016</v>
      </c>
      <c r="K32" s="299">
        <v>45121</v>
      </c>
      <c r="L32" s="300">
        <v>1</v>
      </c>
      <c r="M32" s="273" t="s">
        <v>303</v>
      </c>
      <c r="N32" s="273" t="s">
        <v>308</v>
      </c>
      <c r="O32" s="270" t="s">
        <v>116</v>
      </c>
      <c r="P32" s="270" t="s">
        <v>116</v>
      </c>
      <c r="Q32" s="273" t="s">
        <v>305</v>
      </c>
      <c r="R32" s="274" t="s">
        <v>306</v>
      </c>
      <c r="S32" s="274" t="s">
        <v>212</v>
      </c>
      <c r="T32" s="275">
        <v>0</v>
      </c>
      <c r="U32" s="275">
        <v>0</v>
      </c>
      <c r="V32" s="82"/>
      <c r="W32" s="82"/>
      <c r="X32" s="82"/>
      <c r="Y32" s="82"/>
      <c r="Z32" s="82"/>
    </row>
    <row r="33" spans="1:26" ht="102" customHeight="1">
      <c r="A33" s="276"/>
      <c r="B33" s="276"/>
      <c r="C33" s="298">
        <v>1.3</v>
      </c>
      <c r="D33" s="298" t="s">
        <v>309</v>
      </c>
      <c r="E33" s="298" t="s">
        <v>310</v>
      </c>
      <c r="F33" s="298" t="s">
        <v>311</v>
      </c>
      <c r="G33" s="298" t="s">
        <v>312</v>
      </c>
      <c r="H33" s="298" t="s">
        <v>285</v>
      </c>
      <c r="I33" s="298" t="s">
        <v>285</v>
      </c>
      <c r="J33" s="299">
        <v>44972</v>
      </c>
      <c r="K33" s="299">
        <v>45275</v>
      </c>
      <c r="L33" s="286">
        <v>0.33</v>
      </c>
      <c r="M33" s="271" t="s">
        <v>313</v>
      </c>
      <c r="N33" s="271" t="s">
        <v>314</v>
      </c>
      <c r="O33" s="270" t="s">
        <v>116</v>
      </c>
      <c r="P33" s="270" t="s">
        <v>116</v>
      </c>
      <c r="Q33" s="273" t="s">
        <v>288</v>
      </c>
      <c r="R33" s="274" t="s">
        <v>315</v>
      </c>
      <c r="S33" s="274" t="s">
        <v>316</v>
      </c>
      <c r="T33" s="275">
        <v>1</v>
      </c>
      <c r="U33" s="275">
        <v>1</v>
      </c>
      <c r="V33" s="82"/>
      <c r="W33" s="82"/>
      <c r="X33" s="82"/>
      <c r="Y33" s="82"/>
      <c r="Z33" s="82"/>
    </row>
    <row r="34" spans="1:26" ht="159" customHeight="1">
      <c r="A34" s="276"/>
      <c r="B34" s="276"/>
      <c r="C34" s="298">
        <v>1.4</v>
      </c>
      <c r="D34" s="298" t="s">
        <v>317</v>
      </c>
      <c r="E34" s="298" t="s">
        <v>318</v>
      </c>
      <c r="F34" s="298" t="s">
        <v>318</v>
      </c>
      <c r="G34" s="298" t="s">
        <v>319</v>
      </c>
      <c r="H34" s="298" t="s">
        <v>285</v>
      </c>
      <c r="I34" s="298" t="s">
        <v>285</v>
      </c>
      <c r="J34" s="299">
        <v>44972</v>
      </c>
      <c r="K34" s="299">
        <v>45291</v>
      </c>
      <c r="L34" s="300">
        <v>0.35</v>
      </c>
      <c r="M34" s="271" t="s">
        <v>320</v>
      </c>
      <c r="N34" s="271" t="s">
        <v>321</v>
      </c>
      <c r="O34" s="270" t="s">
        <v>116</v>
      </c>
      <c r="P34" s="270" t="s">
        <v>116</v>
      </c>
      <c r="Q34" s="273" t="s">
        <v>288</v>
      </c>
      <c r="R34" s="274" t="s">
        <v>955</v>
      </c>
      <c r="S34" s="274" t="s">
        <v>322</v>
      </c>
      <c r="T34" s="275">
        <v>0</v>
      </c>
      <c r="U34" s="275">
        <v>0</v>
      </c>
      <c r="V34" s="82"/>
      <c r="W34" s="82"/>
      <c r="X34" s="82"/>
      <c r="Y34" s="82"/>
      <c r="Z34" s="82"/>
    </row>
    <row r="35" spans="1:26" ht="93" customHeight="1">
      <c r="A35" s="276"/>
      <c r="B35" s="297" t="s">
        <v>323</v>
      </c>
      <c r="C35" s="298" t="s">
        <v>131</v>
      </c>
      <c r="D35" s="298" t="s">
        <v>324</v>
      </c>
      <c r="E35" s="298" t="s">
        <v>325</v>
      </c>
      <c r="F35" s="298" t="s">
        <v>325</v>
      </c>
      <c r="G35" s="298" t="s">
        <v>325</v>
      </c>
      <c r="H35" s="298" t="s">
        <v>285</v>
      </c>
      <c r="I35" s="298" t="s">
        <v>285</v>
      </c>
      <c r="J35" s="299">
        <v>44972</v>
      </c>
      <c r="K35" s="299">
        <v>45229</v>
      </c>
      <c r="L35" s="300">
        <v>0.5</v>
      </c>
      <c r="M35" s="273" t="s">
        <v>326</v>
      </c>
      <c r="N35" s="273" t="s">
        <v>327</v>
      </c>
      <c r="O35" s="270" t="s">
        <v>116</v>
      </c>
      <c r="P35" s="270" t="s">
        <v>116</v>
      </c>
      <c r="Q35" s="273" t="s">
        <v>288</v>
      </c>
      <c r="R35" s="274" t="s">
        <v>328</v>
      </c>
      <c r="S35" s="274" t="s">
        <v>212</v>
      </c>
      <c r="T35" s="275">
        <v>2</v>
      </c>
      <c r="U35" s="275">
        <v>1</v>
      </c>
      <c r="V35" s="82"/>
      <c r="W35" s="82"/>
      <c r="X35" s="82"/>
      <c r="Y35" s="82"/>
      <c r="Z35" s="82"/>
    </row>
    <row r="36" spans="1:26" ht="93" customHeight="1">
      <c r="A36" s="276"/>
      <c r="B36" s="276"/>
      <c r="C36" s="298" t="s">
        <v>259</v>
      </c>
      <c r="D36" s="298" t="s">
        <v>329</v>
      </c>
      <c r="E36" s="298" t="s">
        <v>330</v>
      </c>
      <c r="F36" s="298" t="s">
        <v>330</v>
      </c>
      <c r="G36" s="298" t="s">
        <v>331</v>
      </c>
      <c r="H36" s="298" t="s">
        <v>285</v>
      </c>
      <c r="I36" s="298" t="s">
        <v>285</v>
      </c>
      <c r="J36" s="299">
        <v>44972</v>
      </c>
      <c r="K36" s="299">
        <v>45291</v>
      </c>
      <c r="L36" s="300">
        <v>0.35</v>
      </c>
      <c r="M36" s="271" t="s">
        <v>332</v>
      </c>
      <c r="N36" s="271" t="s">
        <v>333</v>
      </c>
      <c r="O36" s="270" t="s">
        <v>116</v>
      </c>
      <c r="P36" s="270" t="s">
        <v>116</v>
      </c>
      <c r="Q36" s="273" t="s">
        <v>288</v>
      </c>
      <c r="R36" s="274" t="s">
        <v>334</v>
      </c>
      <c r="S36" s="274" t="s">
        <v>212</v>
      </c>
      <c r="T36" s="275">
        <v>2</v>
      </c>
      <c r="U36" s="275">
        <v>1</v>
      </c>
      <c r="V36" s="82"/>
      <c r="W36" s="82"/>
      <c r="X36" s="82"/>
      <c r="Y36" s="82"/>
      <c r="Z36" s="82"/>
    </row>
    <row r="37" spans="1:26" ht="135" customHeight="1">
      <c r="A37" s="276"/>
      <c r="B37" s="276"/>
      <c r="C37" s="298" t="s">
        <v>335</v>
      </c>
      <c r="D37" s="301" t="s">
        <v>336</v>
      </c>
      <c r="E37" s="298" t="s">
        <v>337</v>
      </c>
      <c r="F37" s="298" t="s">
        <v>338</v>
      </c>
      <c r="G37" s="298" t="s">
        <v>339</v>
      </c>
      <c r="H37" s="298" t="s">
        <v>285</v>
      </c>
      <c r="I37" s="298" t="s">
        <v>165</v>
      </c>
      <c r="J37" s="299">
        <v>44972</v>
      </c>
      <c r="K37" s="299">
        <v>45275</v>
      </c>
      <c r="L37" s="300">
        <v>0.33</v>
      </c>
      <c r="M37" s="273" t="s">
        <v>340</v>
      </c>
      <c r="N37" s="273" t="s">
        <v>341</v>
      </c>
      <c r="O37" s="270" t="s">
        <v>116</v>
      </c>
      <c r="P37" s="270" t="s">
        <v>116</v>
      </c>
      <c r="Q37" s="273" t="s">
        <v>288</v>
      </c>
      <c r="R37" s="274" t="s">
        <v>342</v>
      </c>
      <c r="S37" s="274" t="s">
        <v>343</v>
      </c>
      <c r="T37" s="275">
        <v>3</v>
      </c>
      <c r="U37" s="275">
        <v>1</v>
      </c>
      <c r="V37" s="82"/>
      <c r="W37" s="82"/>
      <c r="X37" s="82"/>
      <c r="Y37" s="82"/>
      <c r="Z37" s="82"/>
    </row>
    <row r="38" spans="1:26" ht="91.5" customHeight="1">
      <c r="A38" s="276"/>
      <c r="B38" s="297" t="s">
        <v>344</v>
      </c>
      <c r="C38" s="298" t="s">
        <v>140</v>
      </c>
      <c r="D38" s="302" t="s">
        <v>345</v>
      </c>
      <c r="E38" s="298" t="s">
        <v>346</v>
      </c>
      <c r="F38" s="298" t="s">
        <v>347</v>
      </c>
      <c r="G38" s="298" t="s">
        <v>348</v>
      </c>
      <c r="H38" s="298" t="s">
        <v>349</v>
      </c>
      <c r="I38" s="298" t="s">
        <v>165</v>
      </c>
      <c r="J38" s="299">
        <v>45261</v>
      </c>
      <c r="K38" s="299">
        <v>45280</v>
      </c>
      <c r="L38" s="286">
        <v>0.35</v>
      </c>
      <c r="M38" s="271" t="s">
        <v>350</v>
      </c>
      <c r="N38" s="271" t="s">
        <v>351</v>
      </c>
      <c r="O38" s="270" t="s">
        <v>116</v>
      </c>
      <c r="P38" s="270" t="s">
        <v>116</v>
      </c>
      <c r="Q38" s="273" t="s">
        <v>352</v>
      </c>
      <c r="R38" s="274" t="s">
        <v>353</v>
      </c>
      <c r="S38" s="274" t="s">
        <v>956</v>
      </c>
      <c r="T38" s="275">
        <v>3</v>
      </c>
      <c r="U38" s="275">
        <v>1</v>
      </c>
      <c r="V38" s="82"/>
      <c r="W38" s="82"/>
      <c r="X38" s="82"/>
      <c r="Y38" s="82"/>
      <c r="Z38" s="82"/>
    </row>
    <row r="39" spans="1:26" ht="91.5" customHeight="1">
      <c r="A39" s="276"/>
      <c r="B39" s="276"/>
      <c r="C39" s="298" t="s">
        <v>354</v>
      </c>
      <c r="D39" s="302" t="s">
        <v>355</v>
      </c>
      <c r="E39" s="298" t="s">
        <v>356</v>
      </c>
      <c r="F39" s="298" t="s">
        <v>357</v>
      </c>
      <c r="G39" s="298" t="s">
        <v>358</v>
      </c>
      <c r="H39" s="298" t="s">
        <v>285</v>
      </c>
      <c r="I39" s="298" t="s">
        <v>145</v>
      </c>
      <c r="J39" s="299">
        <v>44972</v>
      </c>
      <c r="K39" s="299">
        <v>45121</v>
      </c>
      <c r="L39" s="286">
        <v>0.4</v>
      </c>
      <c r="M39" s="273" t="s">
        <v>359</v>
      </c>
      <c r="N39" s="273" t="s">
        <v>360</v>
      </c>
      <c r="O39" s="270" t="s">
        <v>116</v>
      </c>
      <c r="P39" s="270" t="s">
        <v>116</v>
      </c>
      <c r="Q39" s="273" t="s">
        <v>288</v>
      </c>
      <c r="R39" s="274" t="s">
        <v>361</v>
      </c>
      <c r="S39" s="274" t="s">
        <v>362</v>
      </c>
      <c r="T39" s="275">
        <v>3</v>
      </c>
      <c r="U39" s="275">
        <v>1</v>
      </c>
      <c r="V39" s="82"/>
      <c r="W39" s="82"/>
      <c r="X39" s="82"/>
      <c r="Y39" s="82"/>
      <c r="Z39" s="82"/>
    </row>
    <row r="40" spans="1:26" ht="99" customHeight="1">
      <c r="A40" s="276"/>
      <c r="B40" s="297" t="s">
        <v>363</v>
      </c>
      <c r="C40" s="298" t="s">
        <v>150</v>
      </c>
      <c r="D40" s="302" t="s">
        <v>364</v>
      </c>
      <c r="E40" s="298" t="s">
        <v>365</v>
      </c>
      <c r="F40" s="298" t="s">
        <v>366</v>
      </c>
      <c r="G40" s="298" t="s">
        <v>367</v>
      </c>
      <c r="H40" s="298" t="s">
        <v>285</v>
      </c>
      <c r="I40" s="298" t="s">
        <v>123</v>
      </c>
      <c r="J40" s="299">
        <v>44972</v>
      </c>
      <c r="K40" s="299">
        <v>45229</v>
      </c>
      <c r="L40" s="286">
        <v>0.25</v>
      </c>
      <c r="M40" s="273" t="s">
        <v>368</v>
      </c>
      <c r="N40" s="273" t="s">
        <v>369</v>
      </c>
      <c r="O40" s="270" t="s">
        <v>116</v>
      </c>
      <c r="P40" s="270" t="s">
        <v>116</v>
      </c>
      <c r="Q40" s="273" t="s">
        <v>288</v>
      </c>
      <c r="R40" s="274" t="s">
        <v>370</v>
      </c>
      <c r="S40" s="274" t="s">
        <v>957</v>
      </c>
      <c r="T40" s="275">
        <v>0</v>
      </c>
      <c r="U40" s="275">
        <v>0</v>
      </c>
      <c r="V40" s="82"/>
      <c r="W40" s="82"/>
      <c r="X40" s="82"/>
      <c r="Y40" s="82"/>
      <c r="Z40" s="82"/>
    </row>
    <row r="41" spans="1:26" ht="99" customHeight="1">
      <c r="A41" s="276"/>
      <c r="B41" s="276"/>
      <c r="C41" s="298" t="s">
        <v>160</v>
      </c>
      <c r="D41" s="302" t="s">
        <v>371</v>
      </c>
      <c r="E41" s="298" t="s">
        <v>372</v>
      </c>
      <c r="F41" s="298" t="s">
        <v>373</v>
      </c>
      <c r="G41" s="298" t="s">
        <v>367</v>
      </c>
      <c r="H41" s="298" t="s">
        <v>285</v>
      </c>
      <c r="I41" s="298" t="s">
        <v>285</v>
      </c>
      <c r="J41" s="299">
        <v>44972</v>
      </c>
      <c r="K41" s="299">
        <v>45121</v>
      </c>
      <c r="L41" s="286">
        <v>0.5</v>
      </c>
      <c r="M41" s="271" t="s">
        <v>374</v>
      </c>
      <c r="N41" s="271" t="s">
        <v>375</v>
      </c>
      <c r="O41" s="270" t="s">
        <v>116</v>
      </c>
      <c r="P41" s="270" t="s">
        <v>116</v>
      </c>
      <c r="Q41" s="273" t="s">
        <v>288</v>
      </c>
      <c r="R41" s="274" t="s">
        <v>958</v>
      </c>
      <c r="S41" s="274" t="s">
        <v>959</v>
      </c>
      <c r="T41" s="275">
        <v>0</v>
      </c>
      <c r="U41" s="275">
        <v>0</v>
      </c>
      <c r="V41" s="82"/>
      <c r="W41" s="82"/>
      <c r="X41" s="82"/>
      <c r="Y41" s="82"/>
      <c r="Z41" s="82"/>
    </row>
    <row r="42" spans="1:26" ht="99" customHeight="1">
      <c r="A42" s="276"/>
      <c r="B42" s="276"/>
      <c r="C42" s="303">
        <v>44989</v>
      </c>
      <c r="D42" s="304" t="s">
        <v>376</v>
      </c>
      <c r="E42" s="304" t="s">
        <v>377</v>
      </c>
      <c r="F42" s="304" t="s">
        <v>378</v>
      </c>
      <c r="G42" s="304" t="s">
        <v>379</v>
      </c>
      <c r="H42" s="298" t="s">
        <v>285</v>
      </c>
      <c r="I42" s="298" t="s">
        <v>165</v>
      </c>
      <c r="J42" s="305">
        <v>44972</v>
      </c>
      <c r="K42" s="305">
        <v>45254</v>
      </c>
      <c r="L42" s="306">
        <v>0.5</v>
      </c>
      <c r="M42" s="307" t="s">
        <v>380</v>
      </c>
      <c r="N42" s="307" t="s">
        <v>381</v>
      </c>
      <c r="O42" s="270" t="s">
        <v>116</v>
      </c>
      <c r="P42" s="270" t="s">
        <v>116</v>
      </c>
      <c r="Q42" s="273" t="s">
        <v>288</v>
      </c>
      <c r="R42" s="274" t="s">
        <v>382</v>
      </c>
      <c r="S42" s="274" t="s">
        <v>212</v>
      </c>
      <c r="T42" s="275">
        <v>2</v>
      </c>
      <c r="U42" s="275">
        <v>1</v>
      </c>
      <c r="V42" s="87"/>
      <c r="W42" s="87"/>
      <c r="X42" s="87"/>
      <c r="Y42" s="87"/>
      <c r="Z42" s="87"/>
    </row>
    <row r="43" spans="1:26" ht="73.5" customHeight="1">
      <c r="A43" s="276"/>
      <c r="B43" s="297" t="s">
        <v>383</v>
      </c>
      <c r="C43" s="298" t="s">
        <v>384</v>
      </c>
      <c r="D43" s="301" t="s">
        <v>385</v>
      </c>
      <c r="E43" s="298" t="s">
        <v>386</v>
      </c>
      <c r="F43" s="298" t="s">
        <v>387</v>
      </c>
      <c r="G43" s="298" t="s">
        <v>388</v>
      </c>
      <c r="H43" s="298" t="s">
        <v>285</v>
      </c>
      <c r="I43" s="298" t="s">
        <v>285</v>
      </c>
      <c r="J43" s="299">
        <v>45019</v>
      </c>
      <c r="K43" s="299">
        <v>45169</v>
      </c>
      <c r="L43" s="286">
        <v>0.15</v>
      </c>
      <c r="M43" s="271" t="s">
        <v>389</v>
      </c>
      <c r="N43" s="271" t="s">
        <v>390</v>
      </c>
      <c r="O43" s="270" t="s">
        <v>116</v>
      </c>
      <c r="P43" s="270" t="s">
        <v>116</v>
      </c>
      <c r="Q43" s="273" t="s">
        <v>391</v>
      </c>
      <c r="R43" s="274" t="s">
        <v>392</v>
      </c>
      <c r="S43" s="274" t="s">
        <v>960</v>
      </c>
      <c r="T43" s="275">
        <v>0</v>
      </c>
      <c r="U43" s="275">
        <v>0</v>
      </c>
    </row>
    <row r="44" spans="1:26" ht="82.5" customHeight="1">
      <c r="A44" s="276"/>
      <c r="B44" s="276"/>
      <c r="C44" s="298" t="s">
        <v>393</v>
      </c>
      <c r="D44" s="298" t="s">
        <v>394</v>
      </c>
      <c r="E44" s="298" t="s">
        <v>395</v>
      </c>
      <c r="F44" s="298" t="s">
        <v>325</v>
      </c>
      <c r="G44" s="298" t="s">
        <v>325</v>
      </c>
      <c r="H44" s="298" t="s">
        <v>285</v>
      </c>
      <c r="I44" s="298" t="s">
        <v>396</v>
      </c>
      <c r="J44" s="299">
        <v>45079</v>
      </c>
      <c r="K44" s="299">
        <v>45275</v>
      </c>
      <c r="L44" s="286">
        <v>0.25</v>
      </c>
      <c r="M44" s="271" t="s">
        <v>397</v>
      </c>
      <c r="N44" s="271" t="s">
        <v>398</v>
      </c>
      <c r="O44" s="270" t="s">
        <v>116</v>
      </c>
      <c r="P44" s="270" t="s">
        <v>116</v>
      </c>
      <c r="Q44" s="273" t="s">
        <v>399</v>
      </c>
      <c r="R44" s="274" t="s">
        <v>400</v>
      </c>
      <c r="S44" s="274" t="s">
        <v>961</v>
      </c>
      <c r="T44" s="275">
        <v>0</v>
      </c>
      <c r="U44" s="275">
        <v>0</v>
      </c>
      <c r="V44" s="82"/>
      <c r="W44" s="82"/>
      <c r="X44" s="82"/>
      <c r="Y44" s="82"/>
      <c r="Z44" s="82"/>
    </row>
    <row r="45" spans="1:26" ht="365.25" customHeight="1">
      <c r="A45" s="308" t="s">
        <v>401</v>
      </c>
      <c r="B45" s="309" t="s">
        <v>402</v>
      </c>
      <c r="C45" s="310">
        <v>1.1000000000000001</v>
      </c>
      <c r="D45" s="311" t="s">
        <v>403</v>
      </c>
      <c r="E45" s="311" t="s">
        <v>404</v>
      </c>
      <c r="F45" s="311" t="s">
        <v>405</v>
      </c>
      <c r="G45" s="311" t="s">
        <v>406</v>
      </c>
      <c r="H45" s="311" t="s">
        <v>407</v>
      </c>
      <c r="I45" s="311" t="s">
        <v>408</v>
      </c>
      <c r="J45" s="313">
        <v>44927</v>
      </c>
      <c r="K45" s="313">
        <v>44957</v>
      </c>
      <c r="L45" s="286">
        <v>1</v>
      </c>
      <c r="M45" s="271" t="s">
        <v>409</v>
      </c>
      <c r="N45" s="332" t="s">
        <v>410</v>
      </c>
      <c r="O45" s="270" t="s">
        <v>116</v>
      </c>
      <c r="P45" s="270" t="s">
        <v>116</v>
      </c>
      <c r="Q45" s="273" t="s">
        <v>411</v>
      </c>
      <c r="R45" s="274" t="s">
        <v>412</v>
      </c>
      <c r="S45" s="274" t="s">
        <v>413</v>
      </c>
      <c r="T45" s="275">
        <v>1</v>
      </c>
      <c r="U45" s="275">
        <v>1</v>
      </c>
      <c r="V45" s="82"/>
      <c r="W45" s="82"/>
      <c r="X45" s="82"/>
      <c r="Y45" s="82"/>
      <c r="Z45" s="82"/>
    </row>
    <row r="46" spans="1:26" ht="210" customHeight="1">
      <c r="A46" s="276"/>
      <c r="B46" s="276"/>
      <c r="C46" s="310">
        <v>1.2</v>
      </c>
      <c r="D46" s="311" t="s">
        <v>414</v>
      </c>
      <c r="E46" s="311" t="s">
        <v>415</v>
      </c>
      <c r="F46" s="311" t="s">
        <v>416</v>
      </c>
      <c r="G46" s="311" t="s">
        <v>417</v>
      </c>
      <c r="H46" s="311" t="s">
        <v>418</v>
      </c>
      <c r="I46" s="311" t="s">
        <v>418</v>
      </c>
      <c r="J46" s="313">
        <v>45017</v>
      </c>
      <c r="K46" s="313">
        <v>45229</v>
      </c>
      <c r="L46" s="286">
        <v>0.25</v>
      </c>
      <c r="M46" s="271" t="s">
        <v>419</v>
      </c>
      <c r="N46" s="271" t="s">
        <v>420</v>
      </c>
      <c r="O46" s="270" t="s">
        <v>116</v>
      </c>
      <c r="P46" s="270" t="s">
        <v>116</v>
      </c>
      <c r="Q46" s="273" t="s">
        <v>421</v>
      </c>
      <c r="R46" s="274" t="s">
        <v>422</v>
      </c>
      <c r="S46" s="274" t="s">
        <v>423</v>
      </c>
      <c r="T46" s="275">
        <v>1</v>
      </c>
      <c r="U46" s="275">
        <v>0.33</v>
      </c>
      <c r="V46" s="88"/>
      <c r="W46" s="82"/>
      <c r="X46" s="82"/>
      <c r="Y46" s="82"/>
      <c r="Z46" s="82"/>
    </row>
    <row r="47" spans="1:26" ht="165" customHeight="1">
      <c r="A47" s="276"/>
      <c r="B47" s="276"/>
      <c r="C47" s="312">
        <v>1.3</v>
      </c>
      <c r="D47" s="311" t="s">
        <v>424</v>
      </c>
      <c r="E47" s="311" t="s">
        <v>425</v>
      </c>
      <c r="F47" s="311" t="s">
        <v>426</v>
      </c>
      <c r="G47" s="311" t="s">
        <v>427</v>
      </c>
      <c r="H47" s="311" t="s">
        <v>145</v>
      </c>
      <c r="I47" s="311" t="s">
        <v>408</v>
      </c>
      <c r="J47" s="313">
        <v>44927</v>
      </c>
      <c r="K47" s="313">
        <v>45290</v>
      </c>
      <c r="L47" s="286">
        <v>1</v>
      </c>
      <c r="M47" s="271" t="s">
        <v>428</v>
      </c>
      <c r="N47" s="333" t="s">
        <v>429</v>
      </c>
      <c r="O47" s="270" t="s">
        <v>116</v>
      </c>
      <c r="P47" s="270" t="s">
        <v>116</v>
      </c>
      <c r="Q47" s="273" t="s">
        <v>430</v>
      </c>
      <c r="R47" s="274" t="s">
        <v>431</v>
      </c>
      <c r="S47" s="274" t="s">
        <v>432</v>
      </c>
      <c r="T47" s="275">
        <v>1</v>
      </c>
      <c r="U47" s="275">
        <v>1</v>
      </c>
      <c r="V47" s="82"/>
      <c r="W47" s="82"/>
      <c r="X47" s="82"/>
      <c r="Y47" s="82"/>
      <c r="Z47" s="82"/>
    </row>
    <row r="48" spans="1:26" ht="178.5" customHeight="1">
      <c r="A48" s="276"/>
      <c r="B48" s="276"/>
      <c r="C48" s="310">
        <v>1.4</v>
      </c>
      <c r="D48" s="311" t="s">
        <v>433</v>
      </c>
      <c r="E48" s="311" t="s">
        <v>434</v>
      </c>
      <c r="F48" s="311" t="s">
        <v>435</v>
      </c>
      <c r="G48" s="311" t="s">
        <v>436</v>
      </c>
      <c r="H48" s="311" t="s">
        <v>184</v>
      </c>
      <c r="I48" s="311" t="s">
        <v>184</v>
      </c>
      <c r="J48" s="313">
        <v>45047</v>
      </c>
      <c r="K48" s="313">
        <v>45275</v>
      </c>
      <c r="L48" s="286">
        <v>0.33</v>
      </c>
      <c r="M48" s="271" t="s">
        <v>437</v>
      </c>
      <c r="N48" s="271" t="s">
        <v>438</v>
      </c>
      <c r="O48" s="270" t="s">
        <v>116</v>
      </c>
      <c r="P48" s="270" t="s">
        <v>116</v>
      </c>
      <c r="Q48" s="273" t="s">
        <v>439</v>
      </c>
      <c r="R48" s="274" t="s">
        <v>440</v>
      </c>
      <c r="S48" s="274" t="s">
        <v>126</v>
      </c>
      <c r="T48" s="275">
        <v>0</v>
      </c>
      <c r="U48" s="275">
        <v>0</v>
      </c>
      <c r="V48" s="82"/>
      <c r="W48" s="82"/>
      <c r="X48" s="82"/>
      <c r="Y48" s="82"/>
      <c r="Z48" s="82"/>
    </row>
    <row r="49" spans="1:26" ht="158.25" customHeight="1">
      <c r="A49" s="276"/>
      <c r="B49" s="276"/>
      <c r="C49" s="310">
        <v>1.5</v>
      </c>
      <c r="D49" s="311" t="s">
        <v>441</v>
      </c>
      <c r="E49" s="311" t="s">
        <v>442</v>
      </c>
      <c r="F49" s="311" t="s">
        <v>443</v>
      </c>
      <c r="G49" s="311" t="s">
        <v>444</v>
      </c>
      <c r="H49" s="311" t="s">
        <v>184</v>
      </c>
      <c r="I49" s="311" t="s">
        <v>184</v>
      </c>
      <c r="J49" s="313">
        <v>45047</v>
      </c>
      <c r="K49" s="313">
        <v>45275</v>
      </c>
      <c r="L49" s="286">
        <v>0.33</v>
      </c>
      <c r="M49" s="271" t="s">
        <v>445</v>
      </c>
      <c r="N49" s="271" t="s">
        <v>446</v>
      </c>
      <c r="O49" s="270" t="s">
        <v>116</v>
      </c>
      <c r="P49" s="270" t="s">
        <v>116</v>
      </c>
      <c r="Q49" s="273" t="s">
        <v>447</v>
      </c>
      <c r="R49" s="274" t="s">
        <v>448</v>
      </c>
      <c r="S49" s="274" t="s">
        <v>126</v>
      </c>
      <c r="T49" s="275">
        <v>0</v>
      </c>
      <c r="U49" s="275">
        <v>0</v>
      </c>
      <c r="V49" s="82"/>
      <c r="W49" s="82"/>
      <c r="X49" s="82"/>
      <c r="Y49" s="82"/>
      <c r="Z49" s="82"/>
    </row>
    <row r="50" spans="1:26" ht="99.75" customHeight="1">
      <c r="A50" s="276"/>
      <c r="B50" s="276"/>
      <c r="C50" s="310">
        <v>1.6</v>
      </c>
      <c r="D50" s="311" t="s">
        <v>449</v>
      </c>
      <c r="E50" s="311" t="s">
        <v>450</v>
      </c>
      <c r="F50" s="311" t="s">
        <v>451</v>
      </c>
      <c r="G50" s="311" t="s">
        <v>452</v>
      </c>
      <c r="H50" s="311" t="s">
        <v>184</v>
      </c>
      <c r="I50" s="311" t="s">
        <v>184</v>
      </c>
      <c r="J50" s="313">
        <v>45047</v>
      </c>
      <c r="K50" s="313">
        <v>45275</v>
      </c>
      <c r="L50" s="286">
        <v>0.16</v>
      </c>
      <c r="M50" s="271" t="s">
        <v>453</v>
      </c>
      <c r="N50" s="271" t="s">
        <v>454</v>
      </c>
      <c r="O50" s="270" t="s">
        <v>116</v>
      </c>
      <c r="P50" s="270" t="s">
        <v>116</v>
      </c>
      <c r="Q50" s="273" t="s">
        <v>447</v>
      </c>
      <c r="R50" s="274" t="s">
        <v>455</v>
      </c>
      <c r="S50" s="274" t="s">
        <v>126</v>
      </c>
      <c r="T50" s="275">
        <v>0</v>
      </c>
      <c r="U50" s="275">
        <v>0</v>
      </c>
      <c r="V50" s="82"/>
      <c r="W50" s="82"/>
      <c r="X50" s="82"/>
      <c r="Y50" s="82"/>
      <c r="Z50" s="82"/>
    </row>
    <row r="51" spans="1:26" ht="192" customHeight="1">
      <c r="A51" s="276"/>
      <c r="B51" s="276"/>
      <c r="C51" s="310">
        <v>1.7</v>
      </c>
      <c r="D51" s="311" t="s">
        <v>456</v>
      </c>
      <c r="E51" s="311" t="s">
        <v>457</v>
      </c>
      <c r="F51" s="311" t="s">
        <v>458</v>
      </c>
      <c r="G51" s="311" t="s">
        <v>459</v>
      </c>
      <c r="H51" s="311" t="s">
        <v>123</v>
      </c>
      <c r="I51" s="311" t="s">
        <v>408</v>
      </c>
      <c r="J51" s="313">
        <v>44927</v>
      </c>
      <c r="K51" s="313">
        <v>45291</v>
      </c>
      <c r="L51" s="286">
        <v>0.1</v>
      </c>
      <c r="M51" s="271" t="s">
        <v>460</v>
      </c>
      <c r="N51" s="271" t="s">
        <v>461</v>
      </c>
      <c r="O51" s="270" t="s">
        <v>116</v>
      </c>
      <c r="P51" s="270" t="s">
        <v>116</v>
      </c>
      <c r="Q51" s="273" t="s">
        <v>462</v>
      </c>
      <c r="R51" s="274" t="s">
        <v>463</v>
      </c>
      <c r="S51" s="274" t="s">
        <v>464</v>
      </c>
      <c r="T51" s="275">
        <v>0</v>
      </c>
      <c r="U51" s="275">
        <v>0</v>
      </c>
      <c r="V51" s="82"/>
      <c r="W51" s="82"/>
      <c r="X51" s="82"/>
      <c r="Y51" s="82"/>
      <c r="Z51" s="82"/>
    </row>
    <row r="52" spans="1:26" ht="247.5" customHeight="1">
      <c r="A52" s="276"/>
      <c r="B52" s="276"/>
      <c r="C52" s="310">
        <v>1.8</v>
      </c>
      <c r="D52" s="311" t="s">
        <v>309</v>
      </c>
      <c r="E52" s="311" t="s">
        <v>465</v>
      </c>
      <c r="F52" s="311" t="s">
        <v>466</v>
      </c>
      <c r="G52" s="311" t="s">
        <v>467</v>
      </c>
      <c r="H52" s="311" t="s">
        <v>285</v>
      </c>
      <c r="I52" s="311" t="s">
        <v>408</v>
      </c>
      <c r="J52" s="313">
        <v>45201</v>
      </c>
      <c r="K52" s="313">
        <v>45275</v>
      </c>
      <c r="L52" s="286">
        <v>0.33</v>
      </c>
      <c r="M52" s="273" t="s">
        <v>313</v>
      </c>
      <c r="N52" s="273" t="s">
        <v>468</v>
      </c>
      <c r="O52" s="270" t="s">
        <v>116</v>
      </c>
      <c r="P52" s="270" t="s">
        <v>116</v>
      </c>
      <c r="Q52" s="273" t="s">
        <v>469</v>
      </c>
      <c r="R52" s="274" t="s">
        <v>470</v>
      </c>
      <c r="S52" s="274" t="s">
        <v>126</v>
      </c>
      <c r="T52" s="275">
        <v>0</v>
      </c>
      <c r="U52" s="275">
        <v>0</v>
      </c>
      <c r="V52" s="82"/>
      <c r="W52" s="82"/>
      <c r="X52" s="82"/>
      <c r="Y52" s="82"/>
      <c r="Z52" s="82"/>
    </row>
    <row r="53" spans="1:26" ht="234" customHeight="1">
      <c r="A53" s="276"/>
      <c r="B53" s="276"/>
      <c r="C53" s="310">
        <v>1.9</v>
      </c>
      <c r="D53" s="311" t="s">
        <v>471</v>
      </c>
      <c r="E53" s="311" t="s">
        <v>472</v>
      </c>
      <c r="F53" s="311" t="s">
        <v>473</v>
      </c>
      <c r="G53" s="311" t="s">
        <v>474</v>
      </c>
      <c r="H53" s="311" t="s">
        <v>285</v>
      </c>
      <c r="I53" s="311" t="s">
        <v>285</v>
      </c>
      <c r="J53" s="313">
        <v>44928</v>
      </c>
      <c r="K53" s="313">
        <v>45291</v>
      </c>
      <c r="L53" s="286">
        <v>0.44</v>
      </c>
      <c r="M53" s="273" t="s">
        <v>475</v>
      </c>
      <c r="N53" s="273" t="s">
        <v>476</v>
      </c>
      <c r="O53" s="270" t="s">
        <v>116</v>
      </c>
      <c r="P53" s="270" t="s">
        <v>116</v>
      </c>
      <c r="Q53" s="273" t="s">
        <v>469</v>
      </c>
      <c r="R53" s="274" t="s">
        <v>477</v>
      </c>
      <c r="S53" s="274" t="s">
        <v>413</v>
      </c>
      <c r="T53" s="275">
        <v>3</v>
      </c>
      <c r="U53" s="275">
        <v>3</v>
      </c>
      <c r="V53" s="82"/>
      <c r="W53" s="82"/>
      <c r="X53" s="82"/>
      <c r="Y53" s="82"/>
      <c r="Z53" s="82"/>
    </row>
    <row r="54" spans="1:26" ht="340.5" customHeight="1">
      <c r="A54" s="276"/>
      <c r="B54" s="276"/>
      <c r="C54" s="314">
        <v>1.1000000000000001</v>
      </c>
      <c r="D54" s="311" t="s">
        <v>478</v>
      </c>
      <c r="E54" s="311" t="s">
        <v>479</v>
      </c>
      <c r="F54" s="311" t="s">
        <v>480</v>
      </c>
      <c r="G54" s="311" t="s">
        <v>481</v>
      </c>
      <c r="H54" s="311" t="s">
        <v>482</v>
      </c>
      <c r="I54" s="311" t="s">
        <v>482</v>
      </c>
      <c r="J54" s="313">
        <v>44927</v>
      </c>
      <c r="K54" s="313">
        <v>45291</v>
      </c>
      <c r="L54" s="293">
        <v>0.33329999999999999</v>
      </c>
      <c r="M54" s="271" t="s">
        <v>483</v>
      </c>
      <c r="N54" s="333" t="s">
        <v>484</v>
      </c>
      <c r="O54" s="270" t="s">
        <v>116</v>
      </c>
      <c r="P54" s="270" t="s">
        <v>116</v>
      </c>
      <c r="Q54" s="273" t="s">
        <v>485</v>
      </c>
      <c r="R54" s="274" t="s">
        <v>486</v>
      </c>
      <c r="S54" s="274" t="s">
        <v>487</v>
      </c>
      <c r="T54" s="275">
        <v>9</v>
      </c>
      <c r="U54" s="275">
        <v>9</v>
      </c>
      <c r="V54" s="82"/>
      <c r="W54" s="82"/>
      <c r="X54" s="82"/>
      <c r="Y54" s="82"/>
      <c r="Z54" s="82"/>
    </row>
    <row r="55" spans="1:26" ht="147.75" customHeight="1">
      <c r="A55" s="276"/>
      <c r="B55" s="276"/>
      <c r="C55" s="314">
        <v>1.1100000000000001</v>
      </c>
      <c r="D55" s="311" t="s">
        <v>488</v>
      </c>
      <c r="E55" s="311" t="s">
        <v>489</v>
      </c>
      <c r="F55" s="311" t="s">
        <v>490</v>
      </c>
      <c r="G55" s="311" t="s">
        <v>491</v>
      </c>
      <c r="H55" s="311" t="s">
        <v>217</v>
      </c>
      <c r="I55" s="311" t="s">
        <v>492</v>
      </c>
      <c r="J55" s="313">
        <v>44927</v>
      </c>
      <c r="K55" s="313">
        <v>45137</v>
      </c>
      <c r="L55" s="300">
        <v>0.6</v>
      </c>
      <c r="M55" s="271" t="s">
        <v>493</v>
      </c>
      <c r="N55" s="277" t="s">
        <v>494</v>
      </c>
      <c r="O55" s="270" t="s">
        <v>116</v>
      </c>
      <c r="P55" s="270" t="s">
        <v>116</v>
      </c>
      <c r="Q55" s="273" t="s">
        <v>485</v>
      </c>
      <c r="R55" s="274" t="s">
        <v>495</v>
      </c>
      <c r="S55" s="274" t="s">
        <v>413</v>
      </c>
      <c r="T55" s="275">
        <v>1</v>
      </c>
      <c r="U55" s="275">
        <v>1</v>
      </c>
      <c r="V55" s="82"/>
      <c r="W55" s="82"/>
      <c r="X55" s="82"/>
      <c r="Y55" s="82"/>
      <c r="Z55" s="82"/>
    </row>
    <row r="56" spans="1:26" ht="99.75" customHeight="1">
      <c r="A56" s="276"/>
      <c r="B56" s="276"/>
      <c r="C56" s="312">
        <v>1.1200000000000001</v>
      </c>
      <c r="D56" s="311" t="s">
        <v>424</v>
      </c>
      <c r="E56" s="311" t="s">
        <v>425</v>
      </c>
      <c r="F56" s="311" t="s">
        <v>426</v>
      </c>
      <c r="G56" s="311" t="s">
        <v>427</v>
      </c>
      <c r="H56" s="311" t="s">
        <v>145</v>
      </c>
      <c r="I56" s="311" t="s">
        <v>408</v>
      </c>
      <c r="J56" s="313">
        <v>44927</v>
      </c>
      <c r="K56" s="313">
        <v>45290</v>
      </c>
      <c r="L56" s="286">
        <v>1</v>
      </c>
      <c r="M56" s="271" t="s">
        <v>428</v>
      </c>
      <c r="N56" s="277" t="s">
        <v>496</v>
      </c>
      <c r="O56" s="270" t="s">
        <v>116</v>
      </c>
      <c r="P56" s="270" t="s">
        <v>116</v>
      </c>
      <c r="Q56" s="273" t="s">
        <v>497</v>
      </c>
      <c r="R56" s="274" t="s">
        <v>498</v>
      </c>
      <c r="S56" s="274" t="s">
        <v>499</v>
      </c>
      <c r="T56" s="275">
        <v>0</v>
      </c>
      <c r="U56" s="275">
        <v>0</v>
      </c>
      <c r="V56" s="82"/>
      <c r="W56" s="82"/>
      <c r="X56" s="82"/>
      <c r="Y56" s="82"/>
      <c r="Z56" s="82"/>
    </row>
    <row r="57" spans="1:26" ht="264.75" customHeight="1">
      <c r="A57" s="276"/>
      <c r="B57" s="276"/>
      <c r="C57" s="314">
        <v>1.1299999999999999</v>
      </c>
      <c r="D57" s="311" t="s">
        <v>500</v>
      </c>
      <c r="E57" s="311" t="s">
        <v>501</v>
      </c>
      <c r="F57" s="311" t="s">
        <v>502</v>
      </c>
      <c r="G57" s="311" t="s">
        <v>503</v>
      </c>
      <c r="H57" s="311" t="s">
        <v>504</v>
      </c>
      <c r="I57" s="311" t="s">
        <v>504</v>
      </c>
      <c r="J57" s="313">
        <v>44927</v>
      </c>
      <c r="K57" s="313">
        <v>45260</v>
      </c>
      <c r="L57" s="270" t="s">
        <v>505</v>
      </c>
      <c r="M57" s="273" t="s">
        <v>506</v>
      </c>
      <c r="N57" s="271" t="s">
        <v>507</v>
      </c>
      <c r="O57" s="270" t="s">
        <v>116</v>
      </c>
      <c r="P57" s="270" t="s">
        <v>116</v>
      </c>
      <c r="Q57" s="273" t="s">
        <v>508</v>
      </c>
      <c r="R57" s="274" t="s">
        <v>509</v>
      </c>
      <c r="S57" s="274" t="s">
        <v>413</v>
      </c>
      <c r="T57" s="275">
        <v>0.33</v>
      </c>
      <c r="U57" s="275">
        <v>0.33</v>
      </c>
      <c r="V57" s="82"/>
      <c r="W57" s="82"/>
      <c r="X57" s="82"/>
      <c r="Y57" s="82"/>
      <c r="Z57" s="82"/>
    </row>
    <row r="58" spans="1:26" ht="235.5" customHeight="1">
      <c r="A58" s="276"/>
      <c r="B58" s="276"/>
      <c r="C58" s="314">
        <v>1.1399999999999999</v>
      </c>
      <c r="D58" s="311" t="s">
        <v>510</v>
      </c>
      <c r="E58" s="311" t="s">
        <v>511</v>
      </c>
      <c r="F58" s="311" t="s">
        <v>512</v>
      </c>
      <c r="G58" s="311" t="s">
        <v>513</v>
      </c>
      <c r="H58" s="311" t="s">
        <v>514</v>
      </c>
      <c r="I58" s="311" t="s">
        <v>514</v>
      </c>
      <c r="J58" s="313">
        <v>44927</v>
      </c>
      <c r="K58" s="313">
        <v>45290</v>
      </c>
      <c r="L58" s="278" t="s">
        <v>515</v>
      </c>
      <c r="M58" s="334" t="s">
        <v>516</v>
      </c>
      <c r="N58" s="334" t="s">
        <v>517</v>
      </c>
      <c r="O58" s="270" t="s">
        <v>116</v>
      </c>
      <c r="P58" s="270" t="s">
        <v>116</v>
      </c>
      <c r="Q58" s="273" t="s">
        <v>518</v>
      </c>
      <c r="R58" s="274" t="s">
        <v>519</v>
      </c>
      <c r="S58" s="274" t="s">
        <v>413</v>
      </c>
      <c r="T58" s="275">
        <v>1</v>
      </c>
      <c r="U58" s="275">
        <v>1</v>
      </c>
      <c r="V58" s="82"/>
      <c r="W58" s="82"/>
      <c r="X58" s="82"/>
      <c r="Y58" s="82"/>
      <c r="Z58" s="82"/>
    </row>
    <row r="59" spans="1:26" ht="249" customHeight="1">
      <c r="A59" s="276"/>
      <c r="B59" s="276"/>
      <c r="C59" s="314">
        <v>1.1499999999999999</v>
      </c>
      <c r="D59" s="311" t="s">
        <v>520</v>
      </c>
      <c r="E59" s="311" t="s">
        <v>521</v>
      </c>
      <c r="F59" s="311" t="s">
        <v>522</v>
      </c>
      <c r="G59" s="311" t="s">
        <v>523</v>
      </c>
      <c r="H59" s="311" t="s">
        <v>217</v>
      </c>
      <c r="I59" s="311" t="s">
        <v>217</v>
      </c>
      <c r="J59" s="313">
        <v>44986</v>
      </c>
      <c r="K59" s="313">
        <v>45290</v>
      </c>
      <c r="L59" s="286">
        <v>0</v>
      </c>
      <c r="M59" s="271" t="s">
        <v>524</v>
      </c>
      <c r="N59" s="278" t="s">
        <v>126</v>
      </c>
      <c r="O59" s="270" t="s">
        <v>279</v>
      </c>
      <c r="P59" s="270" t="s">
        <v>279</v>
      </c>
      <c r="Q59" s="273" t="s">
        <v>525</v>
      </c>
      <c r="R59" s="274" t="s">
        <v>526</v>
      </c>
      <c r="S59" s="274" t="s">
        <v>527</v>
      </c>
      <c r="T59" s="275">
        <v>0</v>
      </c>
      <c r="U59" s="275">
        <v>0</v>
      </c>
      <c r="V59" s="82"/>
      <c r="W59" s="82"/>
      <c r="X59" s="82"/>
      <c r="Y59" s="82"/>
      <c r="Z59" s="82"/>
    </row>
    <row r="60" spans="1:26" ht="132.75" customHeight="1">
      <c r="A60" s="276"/>
      <c r="B60" s="276"/>
      <c r="C60" s="314">
        <v>1.1599999999999999</v>
      </c>
      <c r="D60" s="311" t="s">
        <v>528</v>
      </c>
      <c r="E60" s="311" t="s">
        <v>529</v>
      </c>
      <c r="F60" s="311" t="s">
        <v>530</v>
      </c>
      <c r="G60" s="311" t="s">
        <v>531</v>
      </c>
      <c r="H60" s="311" t="s">
        <v>532</v>
      </c>
      <c r="I60" s="311" t="s">
        <v>532</v>
      </c>
      <c r="J60" s="313">
        <v>44927</v>
      </c>
      <c r="K60" s="313">
        <v>45291</v>
      </c>
      <c r="L60" s="293">
        <f>4/12</f>
        <v>0.33333333333333331</v>
      </c>
      <c r="M60" s="315" t="s">
        <v>533</v>
      </c>
      <c r="N60" s="316" t="s">
        <v>534</v>
      </c>
      <c r="O60" s="270" t="s">
        <v>116</v>
      </c>
      <c r="P60" s="270" t="s">
        <v>116</v>
      </c>
      <c r="Q60" s="273" t="s">
        <v>518</v>
      </c>
      <c r="R60" s="274" t="s">
        <v>535</v>
      </c>
      <c r="S60" s="274" t="s">
        <v>413</v>
      </c>
      <c r="T60" s="275">
        <v>4</v>
      </c>
      <c r="U60" s="275">
        <v>4</v>
      </c>
      <c r="V60" s="82"/>
      <c r="W60" s="89"/>
      <c r="X60" s="89"/>
      <c r="Y60" s="89"/>
      <c r="Z60" s="89"/>
    </row>
    <row r="61" spans="1:26" ht="190.5" customHeight="1">
      <c r="A61" s="276"/>
      <c r="B61" s="276"/>
      <c r="C61" s="314">
        <v>1.17</v>
      </c>
      <c r="D61" s="311" t="s">
        <v>536</v>
      </c>
      <c r="E61" s="311" t="s">
        <v>537</v>
      </c>
      <c r="F61" s="311" t="s">
        <v>538</v>
      </c>
      <c r="G61" s="311" t="s">
        <v>539</v>
      </c>
      <c r="H61" s="311" t="s">
        <v>540</v>
      </c>
      <c r="I61" s="311" t="s">
        <v>540</v>
      </c>
      <c r="J61" s="313">
        <v>44927</v>
      </c>
      <c r="K61" s="313">
        <v>45290</v>
      </c>
      <c r="L61" s="270" t="s">
        <v>505</v>
      </c>
      <c r="M61" s="271" t="s">
        <v>541</v>
      </c>
      <c r="N61" s="335" t="s">
        <v>542</v>
      </c>
      <c r="O61" s="270" t="s">
        <v>116</v>
      </c>
      <c r="P61" s="270" t="s">
        <v>116</v>
      </c>
      <c r="Q61" s="273" t="s">
        <v>543</v>
      </c>
      <c r="R61" s="274" t="s">
        <v>544</v>
      </c>
      <c r="S61" s="274" t="s">
        <v>545</v>
      </c>
      <c r="T61" s="275">
        <v>4</v>
      </c>
      <c r="U61" s="275">
        <v>1</v>
      </c>
      <c r="V61" s="82"/>
      <c r="W61" s="82"/>
      <c r="X61" s="82"/>
      <c r="Y61" s="82"/>
      <c r="Z61" s="82"/>
    </row>
    <row r="62" spans="1:26" ht="192.75" customHeight="1">
      <c r="A62" s="276"/>
      <c r="B62" s="276"/>
      <c r="C62" s="314">
        <v>1.18</v>
      </c>
      <c r="D62" s="311" t="s">
        <v>546</v>
      </c>
      <c r="E62" s="311" t="s">
        <v>547</v>
      </c>
      <c r="F62" s="311" t="s">
        <v>548</v>
      </c>
      <c r="G62" s="311" t="s">
        <v>549</v>
      </c>
      <c r="H62" s="311" t="s">
        <v>550</v>
      </c>
      <c r="I62" s="311" t="s">
        <v>550</v>
      </c>
      <c r="J62" s="313">
        <v>44927</v>
      </c>
      <c r="K62" s="313">
        <v>45290</v>
      </c>
      <c r="L62" s="300">
        <v>1</v>
      </c>
      <c r="M62" s="271" t="s">
        <v>551</v>
      </c>
      <c r="N62" s="271" t="s">
        <v>552</v>
      </c>
      <c r="O62" s="270" t="s">
        <v>116</v>
      </c>
      <c r="P62" s="270" t="s">
        <v>116</v>
      </c>
      <c r="Q62" s="273" t="s">
        <v>518</v>
      </c>
      <c r="R62" s="274" t="s">
        <v>553</v>
      </c>
      <c r="S62" s="274" t="s">
        <v>413</v>
      </c>
      <c r="T62" s="275">
        <v>0</v>
      </c>
      <c r="U62" s="275">
        <v>0</v>
      </c>
      <c r="V62" s="82"/>
      <c r="W62" s="82"/>
      <c r="X62" s="82"/>
      <c r="Y62" s="82"/>
      <c r="Z62" s="82"/>
    </row>
    <row r="63" spans="1:26" ht="132" customHeight="1">
      <c r="A63" s="276"/>
      <c r="B63" s="276"/>
      <c r="C63" s="314">
        <v>1.9</v>
      </c>
      <c r="D63" s="311" t="s">
        <v>554</v>
      </c>
      <c r="E63" s="311" t="s">
        <v>555</v>
      </c>
      <c r="F63" s="311" t="s">
        <v>556</v>
      </c>
      <c r="G63" s="311" t="s">
        <v>557</v>
      </c>
      <c r="H63" s="311" t="s">
        <v>558</v>
      </c>
      <c r="I63" s="311" t="s">
        <v>558</v>
      </c>
      <c r="J63" s="313">
        <v>44927</v>
      </c>
      <c r="K63" s="313">
        <v>45290</v>
      </c>
      <c r="L63" s="286">
        <v>1</v>
      </c>
      <c r="M63" s="271" t="s">
        <v>559</v>
      </c>
      <c r="N63" s="271" t="s">
        <v>560</v>
      </c>
      <c r="O63" s="270" t="s">
        <v>116</v>
      </c>
      <c r="P63" s="270" t="s">
        <v>116</v>
      </c>
      <c r="Q63" s="273" t="s">
        <v>561</v>
      </c>
      <c r="R63" s="274" t="s">
        <v>562</v>
      </c>
      <c r="S63" s="274" t="s">
        <v>413</v>
      </c>
      <c r="T63" s="275">
        <v>1</v>
      </c>
      <c r="U63" s="275">
        <v>1</v>
      </c>
      <c r="V63" s="82"/>
      <c r="W63" s="82"/>
      <c r="X63" s="82"/>
      <c r="Y63" s="82"/>
      <c r="Z63" s="82"/>
    </row>
    <row r="64" spans="1:26" ht="153.75" customHeight="1">
      <c r="A64" s="276"/>
      <c r="B64" s="276"/>
      <c r="C64" s="317">
        <v>1.2</v>
      </c>
      <c r="D64" s="311" t="s">
        <v>563</v>
      </c>
      <c r="E64" s="311" t="s">
        <v>564</v>
      </c>
      <c r="F64" s="311" t="s">
        <v>565</v>
      </c>
      <c r="G64" s="311" t="s">
        <v>566</v>
      </c>
      <c r="H64" s="311" t="s">
        <v>567</v>
      </c>
      <c r="I64" s="311" t="s">
        <v>567</v>
      </c>
      <c r="J64" s="313">
        <v>44927</v>
      </c>
      <c r="K64" s="313">
        <v>45290</v>
      </c>
      <c r="L64" s="286">
        <v>1</v>
      </c>
      <c r="M64" s="318" t="s">
        <v>568</v>
      </c>
      <c r="N64" s="333" t="s">
        <v>569</v>
      </c>
      <c r="O64" s="270" t="s">
        <v>116</v>
      </c>
      <c r="P64" s="270" t="s">
        <v>116</v>
      </c>
      <c r="Q64" s="273" t="s">
        <v>570</v>
      </c>
      <c r="R64" s="274" t="s">
        <v>571</v>
      </c>
      <c r="S64" s="274" t="s">
        <v>413</v>
      </c>
      <c r="T64" s="275">
        <v>4</v>
      </c>
      <c r="U64" s="275">
        <v>4</v>
      </c>
      <c r="V64" s="82"/>
      <c r="W64" s="82"/>
      <c r="X64" s="82"/>
      <c r="Y64" s="82"/>
      <c r="Z64" s="82"/>
    </row>
    <row r="65" spans="1:26" ht="129" customHeight="1">
      <c r="A65" s="276"/>
      <c r="B65" s="309" t="s">
        <v>572</v>
      </c>
      <c r="C65" s="310">
        <v>2.1</v>
      </c>
      <c r="D65" s="311" t="s">
        <v>573</v>
      </c>
      <c r="E65" s="311" t="s">
        <v>574</v>
      </c>
      <c r="F65" s="311" t="s">
        <v>575</v>
      </c>
      <c r="G65" s="311" t="s">
        <v>576</v>
      </c>
      <c r="H65" s="311" t="s">
        <v>285</v>
      </c>
      <c r="I65" s="311" t="s">
        <v>285</v>
      </c>
      <c r="J65" s="313">
        <v>44949</v>
      </c>
      <c r="K65" s="313">
        <v>45291</v>
      </c>
      <c r="L65" s="286">
        <v>0.55000000000000004</v>
      </c>
      <c r="M65" s="271" t="s">
        <v>577</v>
      </c>
      <c r="N65" s="271" t="s">
        <v>578</v>
      </c>
      <c r="O65" s="270" t="s">
        <v>116</v>
      </c>
      <c r="P65" s="270" t="s">
        <v>116</v>
      </c>
      <c r="Q65" s="273" t="s">
        <v>561</v>
      </c>
      <c r="R65" s="274" t="s">
        <v>962</v>
      </c>
      <c r="S65" s="274" t="s">
        <v>579</v>
      </c>
      <c r="T65" s="275">
        <v>4</v>
      </c>
      <c r="U65" s="275">
        <v>4</v>
      </c>
      <c r="V65" s="82"/>
      <c r="W65" s="82"/>
      <c r="X65" s="82"/>
      <c r="Y65" s="82"/>
      <c r="Z65" s="82"/>
    </row>
    <row r="66" spans="1:26" ht="148.5" customHeight="1">
      <c r="A66" s="276"/>
      <c r="B66" s="276"/>
      <c r="C66" s="310">
        <v>2.2000000000000002</v>
      </c>
      <c r="D66" s="311" t="s">
        <v>580</v>
      </c>
      <c r="E66" s="311" t="s">
        <v>581</v>
      </c>
      <c r="F66" s="311" t="s">
        <v>582</v>
      </c>
      <c r="G66" s="311" t="s">
        <v>582</v>
      </c>
      <c r="H66" s="311" t="s">
        <v>285</v>
      </c>
      <c r="I66" s="311" t="s">
        <v>285</v>
      </c>
      <c r="J66" s="313">
        <v>44949</v>
      </c>
      <c r="K66" s="313">
        <v>45291</v>
      </c>
      <c r="L66" s="286">
        <v>0.35</v>
      </c>
      <c r="M66" s="271" t="s">
        <v>583</v>
      </c>
      <c r="N66" s="273" t="s">
        <v>584</v>
      </c>
      <c r="O66" s="270" t="s">
        <v>116</v>
      </c>
      <c r="P66" s="270" t="s">
        <v>116</v>
      </c>
      <c r="Q66" s="273" t="s">
        <v>561</v>
      </c>
      <c r="R66" s="274" t="s">
        <v>585</v>
      </c>
      <c r="S66" s="274" t="s">
        <v>586</v>
      </c>
      <c r="T66" s="275">
        <v>0.3</v>
      </c>
      <c r="U66" s="275">
        <v>0.3</v>
      </c>
      <c r="V66" s="82"/>
      <c r="W66" s="82"/>
      <c r="X66" s="82"/>
      <c r="Y66" s="82"/>
      <c r="Z66" s="82"/>
    </row>
    <row r="67" spans="1:26" ht="152.25" customHeight="1">
      <c r="A67" s="276"/>
      <c r="B67" s="276"/>
      <c r="C67" s="310">
        <v>2.2999999999999998</v>
      </c>
      <c r="D67" s="311" t="s">
        <v>587</v>
      </c>
      <c r="E67" s="311" t="s">
        <v>588</v>
      </c>
      <c r="F67" s="311" t="s">
        <v>589</v>
      </c>
      <c r="G67" s="311" t="s">
        <v>590</v>
      </c>
      <c r="H67" s="311" t="s">
        <v>123</v>
      </c>
      <c r="I67" s="311" t="s">
        <v>123</v>
      </c>
      <c r="J67" s="313">
        <v>44927</v>
      </c>
      <c r="K67" s="313">
        <v>45291</v>
      </c>
      <c r="L67" s="270">
        <v>0</v>
      </c>
      <c r="M67" s="271" t="s">
        <v>591</v>
      </c>
      <c r="N67" s="271" t="s">
        <v>126</v>
      </c>
      <c r="O67" s="270" t="s">
        <v>126</v>
      </c>
      <c r="P67" s="270" t="s">
        <v>126</v>
      </c>
      <c r="Q67" s="273" t="s">
        <v>127</v>
      </c>
      <c r="R67" s="274" t="s">
        <v>592</v>
      </c>
      <c r="S67" s="274" t="s">
        <v>593</v>
      </c>
      <c r="T67" s="275">
        <v>0</v>
      </c>
      <c r="U67" s="275">
        <v>0</v>
      </c>
      <c r="V67" s="82"/>
      <c r="W67" s="82"/>
      <c r="X67" s="82"/>
      <c r="Y67" s="82"/>
      <c r="Z67" s="82"/>
    </row>
    <row r="68" spans="1:26" ht="138.75" customHeight="1">
      <c r="A68" s="276"/>
      <c r="B68" s="276"/>
      <c r="C68" s="310">
        <v>2.4</v>
      </c>
      <c r="D68" s="311" t="s">
        <v>594</v>
      </c>
      <c r="E68" s="311" t="s">
        <v>595</v>
      </c>
      <c r="F68" s="311" t="s">
        <v>596</v>
      </c>
      <c r="G68" s="311" t="s">
        <v>597</v>
      </c>
      <c r="H68" s="311" t="s">
        <v>285</v>
      </c>
      <c r="I68" s="311" t="s">
        <v>598</v>
      </c>
      <c r="J68" s="313">
        <v>44930</v>
      </c>
      <c r="K68" s="313">
        <v>45265</v>
      </c>
      <c r="L68" s="286">
        <v>0.33</v>
      </c>
      <c r="M68" s="273" t="s">
        <v>599</v>
      </c>
      <c r="N68" s="273" t="s">
        <v>600</v>
      </c>
      <c r="O68" s="270" t="s">
        <v>116</v>
      </c>
      <c r="P68" s="270" t="s">
        <v>116</v>
      </c>
      <c r="Q68" s="273" t="s">
        <v>561</v>
      </c>
      <c r="R68" s="274" t="s">
        <v>601</v>
      </c>
      <c r="S68" s="274" t="s">
        <v>602</v>
      </c>
      <c r="T68" s="275">
        <v>3</v>
      </c>
      <c r="U68" s="275">
        <v>2</v>
      </c>
      <c r="V68" s="82"/>
      <c r="W68" s="82"/>
      <c r="X68" s="82"/>
      <c r="Y68" s="82"/>
      <c r="Z68" s="82"/>
    </row>
    <row r="69" spans="1:26" ht="81" customHeight="1">
      <c r="A69" s="276"/>
      <c r="B69" s="276"/>
      <c r="C69" s="310">
        <v>2.5</v>
      </c>
      <c r="D69" s="311" t="s">
        <v>603</v>
      </c>
      <c r="E69" s="311" t="s">
        <v>604</v>
      </c>
      <c r="F69" s="311" t="s">
        <v>605</v>
      </c>
      <c r="G69" s="311" t="s">
        <v>606</v>
      </c>
      <c r="H69" s="311" t="s">
        <v>123</v>
      </c>
      <c r="I69" s="311" t="s">
        <v>123</v>
      </c>
      <c r="J69" s="313">
        <v>45078</v>
      </c>
      <c r="K69" s="313">
        <v>45291</v>
      </c>
      <c r="L69" s="270">
        <v>0</v>
      </c>
      <c r="M69" s="318" t="s">
        <v>607</v>
      </c>
      <c r="N69" s="271" t="s">
        <v>126</v>
      </c>
      <c r="O69" s="270" t="s">
        <v>126</v>
      </c>
      <c r="P69" s="270" t="s">
        <v>126</v>
      </c>
      <c r="Q69" s="273" t="s">
        <v>127</v>
      </c>
      <c r="R69" s="274" t="s">
        <v>608</v>
      </c>
      <c r="S69" s="274" t="s">
        <v>609</v>
      </c>
      <c r="T69" s="275">
        <v>0</v>
      </c>
      <c r="U69" s="275">
        <v>0</v>
      </c>
      <c r="V69" s="82"/>
      <c r="W69" s="82"/>
      <c r="X69" s="82"/>
      <c r="Y69" s="82"/>
      <c r="Z69" s="82"/>
    </row>
    <row r="70" spans="1:26" ht="131.25" customHeight="1">
      <c r="A70" s="276"/>
      <c r="B70" s="276"/>
      <c r="C70" s="310">
        <v>2.6</v>
      </c>
      <c r="D70" s="311" t="s">
        <v>610</v>
      </c>
      <c r="E70" s="311" t="s">
        <v>611</v>
      </c>
      <c r="F70" s="311" t="s">
        <v>612</v>
      </c>
      <c r="G70" s="311" t="s">
        <v>613</v>
      </c>
      <c r="H70" s="311" t="s">
        <v>614</v>
      </c>
      <c r="I70" s="311" t="s">
        <v>614</v>
      </c>
      <c r="J70" s="313">
        <v>44927</v>
      </c>
      <c r="K70" s="313">
        <v>45290</v>
      </c>
      <c r="L70" s="278" t="s">
        <v>615</v>
      </c>
      <c r="M70" s="271" t="s">
        <v>616</v>
      </c>
      <c r="N70" s="271" t="s">
        <v>617</v>
      </c>
      <c r="O70" s="270" t="s">
        <v>116</v>
      </c>
      <c r="P70" s="270" t="s">
        <v>116</v>
      </c>
      <c r="Q70" s="273" t="s">
        <v>561</v>
      </c>
      <c r="R70" s="274" t="s">
        <v>963</v>
      </c>
      <c r="S70" s="274" t="s">
        <v>618</v>
      </c>
      <c r="T70" s="275">
        <v>2</v>
      </c>
      <c r="U70" s="275">
        <v>2</v>
      </c>
      <c r="V70" s="82"/>
      <c r="W70" s="82"/>
      <c r="X70" s="82"/>
      <c r="Y70" s="82"/>
      <c r="Z70" s="82"/>
    </row>
    <row r="71" spans="1:26" ht="135.75" customHeight="1">
      <c r="A71" s="276"/>
      <c r="B71" s="309" t="s">
        <v>619</v>
      </c>
      <c r="C71" s="310">
        <v>3.1</v>
      </c>
      <c r="D71" s="311" t="s">
        <v>620</v>
      </c>
      <c r="E71" s="311" t="s">
        <v>621</v>
      </c>
      <c r="F71" s="311" t="s">
        <v>622</v>
      </c>
      <c r="G71" s="311" t="s">
        <v>623</v>
      </c>
      <c r="H71" s="311" t="s">
        <v>624</v>
      </c>
      <c r="I71" s="311" t="s">
        <v>408</v>
      </c>
      <c r="J71" s="313">
        <v>45047</v>
      </c>
      <c r="K71" s="313">
        <v>45275</v>
      </c>
      <c r="L71" s="286">
        <v>0.1</v>
      </c>
      <c r="M71" s="271" t="s">
        <v>625</v>
      </c>
      <c r="N71" s="271" t="s">
        <v>626</v>
      </c>
      <c r="O71" s="270" t="s">
        <v>116</v>
      </c>
      <c r="P71" s="270" t="s">
        <v>116</v>
      </c>
      <c r="Q71" s="273" t="s">
        <v>561</v>
      </c>
      <c r="R71" s="274" t="s">
        <v>964</v>
      </c>
      <c r="S71" s="274" t="s">
        <v>627</v>
      </c>
      <c r="T71" s="275">
        <v>0</v>
      </c>
      <c r="U71" s="275">
        <v>0</v>
      </c>
      <c r="V71" s="82"/>
      <c r="W71" s="82"/>
      <c r="X71" s="82"/>
      <c r="Y71" s="82"/>
      <c r="Z71" s="82"/>
    </row>
    <row r="72" spans="1:26" ht="99.75" customHeight="1">
      <c r="A72" s="276"/>
      <c r="B72" s="276"/>
      <c r="C72" s="312">
        <v>3.2</v>
      </c>
      <c r="D72" s="311" t="s">
        <v>628</v>
      </c>
      <c r="E72" s="311" t="s">
        <v>629</v>
      </c>
      <c r="F72" s="311" t="s">
        <v>630</v>
      </c>
      <c r="G72" s="311" t="s">
        <v>631</v>
      </c>
      <c r="H72" s="311" t="s">
        <v>632</v>
      </c>
      <c r="I72" s="311" t="s">
        <v>408</v>
      </c>
      <c r="J72" s="313">
        <v>44927</v>
      </c>
      <c r="K72" s="313">
        <v>45290</v>
      </c>
      <c r="L72" s="286">
        <v>0.5</v>
      </c>
      <c r="M72" s="271" t="s">
        <v>633</v>
      </c>
      <c r="N72" s="271" t="s">
        <v>634</v>
      </c>
      <c r="O72" s="270" t="s">
        <v>116</v>
      </c>
      <c r="P72" s="270" t="s">
        <v>116</v>
      </c>
      <c r="Q72" s="273" t="s">
        <v>561</v>
      </c>
      <c r="R72" s="274" t="s">
        <v>635</v>
      </c>
      <c r="S72" s="274" t="s">
        <v>636</v>
      </c>
      <c r="T72" s="275">
        <v>0.5</v>
      </c>
      <c r="U72" s="275">
        <v>0.5</v>
      </c>
      <c r="V72" s="86"/>
      <c r="W72" s="82"/>
      <c r="X72" s="82"/>
      <c r="Y72" s="82"/>
      <c r="Z72" s="82"/>
    </row>
    <row r="73" spans="1:26" ht="274.5" customHeight="1">
      <c r="A73" s="276"/>
      <c r="B73" s="276"/>
      <c r="C73" s="312">
        <v>3.3</v>
      </c>
      <c r="D73" s="311" t="s">
        <v>637</v>
      </c>
      <c r="E73" s="311" t="s">
        <v>638</v>
      </c>
      <c r="F73" s="311" t="s">
        <v>639</v>
      </c>
      <c r="G73" s="311" t="s">
        <v>640</v>
      </c>
      <c r="H73" s="311" t="s">
        <v>145</v>
      </c>
      <c r="I73" s="311" t="s">
        <v>123</v>
      </c>
      <c r="J73" s="313">
        <v>44927</v>
      </c>
      <c r="K73" s="313">
        <v>45290</v>
      </c>
      <c r="L73" s="286">
        <v>1</v>
      </c>
      <c r="M73" s="319" t="s">
        <v>641</v>
      </c>
      <c r="N73" s="271" t="s">
        <v>642</v>
      </c>
      <c r="O73" s="270" t="s">
        <v>116</v>
      </c>
      <c r="P73" s="270" t="s">
        <v>116</v>
      </c>
      <c r="Q73" s="273" t="s">
        <v>643</v>
      </c>
      <c r="R73" s="274" t="s">
        <v>644</v>
      </c>
      <c r="S73" s="274" t="s">
        <v>645</v>
      </c>
      <c r="T73" s="275">
        <v>1</v>
      </c>
      <c r="U73" s="275">
        <v>1</v>
      </c>
      <c r="V73" s="89"/>
      <c r="W73" s="89"/>
      <c r="X73" s="89"/>
      <c r="Y73" s="89"/>
      <c r="Z73" s="89"/>
    </row>
    <row r="74" spans="1:26" ht="120.75" customHeight="1">
      <c r="A74" s="276"/>
      <c r="B74" s="276"/>
      <c r="C74" s="312">
        <v>3.4</v>
      </c>
      <c r="D74" s="311" t="s">
        <v>646</v>
      </c>
      <c r="E74" s="311" t="s">
        <v>647</v>
      </c>
      <c r="F74" s="311" t="s">
        <v>648</v>
      </c>
      <c r="G74" s="311" t="s">
        <v>649</v>
      </c>
      <c r="H74" s="311" t="s">
        <v>650</v>
      </c>
      <c r="I74" s="311" t="s">
        <v>650</v>
      </c>
      <c r="J74" s="313">
        <v>44927</v>
      </c>
      <c r="K74" s="313">
        <v>45290</v>
      </c>
      <c r="L74" s="286">
        <v>0.25</v>
      </c>
      <c r="M74" s="271" t="s">
        <v>651</v>
      </c>
      <c r="N74" s="271" t="s">
        <v>652</v>
      </c>
      <c r="O74" s="270" t="s">
        <v>116</v>
      </c>
      <c r="P74" s="270" t="s">
        <v>116</v>
      </c>
      <c r="Q74" s="273" t="s">
        <v>439</v>
      </c>
      <c r="R74" s="274" t="s">
        <v>653</v>
      </c>
      <c r="S74" s="274" t="s">
        <v>965</v>
      </c>
      <c r="T74" s="275">
        <v>1</v>
      </c>
      <c r="U74" s="275">
        <v>1</v>
      </c>
      <c r="V74" s="89"/>
      <c r="W74" s="82"/>
      <c r="X74" s="82"/>
      <c r="Y74" s="82"/>
      <c r="Z74" s="82"/>
    </row>
    <row r="75" spans="1:26" ht="145.5" customHeight="1">
      <c r="A75" s="276"/>
      <c r="B75" s="276"/>
      <c r="C75" s="312">
        <v>3.5</v>
      </c>
      <c r="D75" s="311" t="s">
        <v>654</v>
      </c>
      <c r="E75" s="311" t="s">
        <v>655</v>
      </c>
      <c r="F75" s="311" t="s">
        <v>656</v>
      </c>
      <c r="G75" s="311" t="s">
        <v>657</v>
      </c>
      <c r="H75" s="311" t="s">
        <v>650</v>
      </c>
      <c r="I75" s="311" t="s">
        <v>408</v>
      </c>
      <c r="J75" s="313">
        <v>44927</v>
      </c>
      <c r="K75" s="313">
        <v>45290</v>
      </c>
      <c r="L75" s="320">
        <v>0.1</v>
      </c>
      <c r="M75" s="271" t="s">
        <v>658</v>
      </c>
      <c r="N75" s="336" t="s">
        <v>659</v>
      </c>
      <c r="O75" s="270" t="s">
        <v>116</v>
      </c>
      <c r="P75" s="270" t="s">
        <v>116</v>
      </c>
      <c r="Q75" s="273" t="s">
        <v>660</v>
      </c>
      <c r="R75" s="274" t="s">
        <v>661</v>
      </c>
      <c r="S75" s="274" t="s">
        <v>662</v>
      </c>
      <c r="T75" s="275">
        <v>0</v>
      </c>
      <c r="U75" s="275">
        <v>0</v>
      </c>
      <c r="V75" s="89"/>
      <c r="W75" s="82"/>
      <c r="X75" s="82"/>
      <c r="Y75" s="82"/>
      <c r="Z75" s="82"/>
    </row>
    <row r="76" spans="1:26" ht="99.75" customHeight="1">
      <c r="A76" s="276"/>
      <c r="B76" s="309" t="s">
        <v>663</v>
      </c>
      <c r="C76" s="310">
        <v>4.0999999999999996</v>
      </c>
      <c r="D76" s="311" t="s">
        <v>664</v>
      </c>
      <c r="E76" s="311" t="s">
        <v>665</v>
      </c>
      <c r="F76" s="311" t="s">
        <v>665</v>
      </c>
      <c r="G76" s="311" t="s">
        <v>666</v>
      </c>
      <c r="H76" s="311" t="s">
        <v>667</v>
      </c>
      <c r="I76" s="311" t="s">
        <v>668</v>
      </c>
      <c r="J76" s="313">
        <v>45002</v>
      </c>
      <c r="K76" s="313">
        <v>45229</v>
      </c>
      <c r="L76" s="286">
        <v>0.33</v>
      </c>
      <c r="M76" s="273" t="s">
        <v>669</v>
      </c>
      <c r="N76" s="273" t="s">
        <v>670</v>
      </c>
      <c r="O76" s="270" t="s">
        <v>116</v>
      </c>
      <c r="P76" s="270" t="s">
        <v>116</v>
      </c>
      <c r="Q76" s="273" t="s">
        <v>439</v>
      </c>
      <c r="R76" s="274" t="s">
        <v>671</v>
      </c>
      <c r="S76" s="274" t="s">
        <v>672</v>
      </c>
      <c r="T76" s="275">
        <v>0</v>
      </c>
      <c r="U76" s="275">
        <v>0</v>
      </c>
      <c r="V76" s="89"/>
      <c r="W76" s="82"/>
      <c r="X76" s="82"/>
      <c r="Y76" s="82"/>
      <c r="Z76" s="82"/>
    </row>
    <row r="77" spans="1:26" ht="99.75" customHeight="1">
      <c r="A77" s="276"/>
      <c r="B77" s="276"/>
      <c r="C77" s="310">
        <v>4.2</v>
      </c>
      <c r="D77" s="311" t="s">
        <v>673</v>
      </c>
      <c r="E77" s="311" t="s">
        <v>674</v>
      </c>
      <c r="F77" s="311" t="s">
        <v>675</v>
      </c>
      <c r="G77" s="311" t="s">
        <v>676</v>
      </c>
      <c r="H77" s="311" t="s">
        <v>677</v>
      </c>
      <c r="I77" s="311" t="s">
        <v>678</v>
      </c>
      <c r="J77" s="313">
        <v>45002</v>
      </c>
      <c r="K77" s="313">
        <v>45229</v>
      </c>
      <c r="L77" s="286">
        <v>0.25</v>
      </c>
      <c r="M77" s="273" t="s">
        <v>679</v>
      </c>
      <c r="N77" s="273" t="s">
        <v>680</v>
      </c>
      <c r="O77" s="270" t="s">
        <v>116</v>
      </c>
      <c r="P77" s="270" t="s">
        <v>116</v>
      </c>
      <c r="Q77" s="273" t="s">
        <v>439</v>
      </c>
      <c r="R77" s="274" t="s">
        <v>681</v>
      </c>
      <c r="S77" s="274" t="s">
        <v>682</v>
      </c>
      <c r="T77" s="275">
        <v>0</v>
      </c>
      <c r="U77" s="275">
        <v>0</v>
      </c>
      <c r="V77" s="89"/>
      <c r="W77" s="82"/>
      <c r="X77" s="82"/>
      <c r="Y77" s="82"/>
      <c r="Z77" s="82"/>
    </row>
    <row r="78" spans="1:26" ht="160.5" customHeight="1">
      <c r="A78" s="276"/>
      <c r="B78" s="276"/>
      <c r="C78" s="312">
        <v>4.3</v>
      </c>
      <c r="D78" s="311" t="s">
        <v>683</v>
      </c>
      <c r="E78" s="311" t="s">
        <v>684</v>
      </c>
      <c r="F78" s="311" t="s">
        <v>685</v>
      </c>
      <c r="G78" s="311" t="s">
        <v>686</v>
      </c>
      <c r="H78" s="311" t="s">
        <v>145</v>
      </c>
      <c r="I78" s="311" t="s">
        <v>145</v>
      </c>
      <c r="J78" s="313">
        <v>44927</v>
      </c>
      <c r="K78" s="313">
        <v>45290</v>
      </c>
      <c r="L78" s="286">
        <v>0.5</v>
      </c>
      <c r="M78" s="271" t="s">
        <v>687</v>
      </c>
      <c r="N78" s="337" t="s">
        <v>688</v>
      </c>
      <c r="O78" s="270" t="s">
        <v>116</v>
      </c>
      <c r="P78" s="270" t="s">
        <v>116</v>
      </c>
      <c r="Q78" s="273" t="s">
        <v>439</v>
      </c>
      <c r="R78" s="274" t="s">
        <v>689</v>
      </c>
      <c r="S78" s="274" t="s">
        <v>690</v>
      </c>
      <c r="T78" s="275">
        <v>0.5</v>
      </c>
      <c r="U78" s="275">
        <v>0.5</v>
      </c>
      <c r="V78" s="82"/>
      <c r="W78" s="82"/>
      <c r="X78" s="82"/>
      <c r="Y78" s="82"/>
      <c r="Z78" s="82"/>
    </row>
    <row r="79" spans="1:26" ht="99.75" customHeight="1">
      <c r="A79" s="276"/>
      <c r="B79" s="276"/>
      <c r="C79" s="310">
        <v>4.4000000000000004</v>
      </c>
      <c r="D79" s="311" t="s">
        <v>673</v>
      </c>
      <c r="E79" s="311" t="s">
        <v>674</v>
      </c>
      <c r="F79" s="311" t="s">
        <v>675</v>
      </c>
      <c r="G79" s="311" t="s">
        <v>676</v>
      </c>
      <c r="H79" s="311" t="s">
        <v>677</v>
      </c>
      <c r="I79" s="311" t="s">
        <v>678</v>
      </c>
      <c r="J79" s="313">
        <v>44927</v>
      </c>
      <c r="K79" s="313">
        <v>45290</v>
      </c>
      <c r="L79" s="286">
        <v>0.25</v>
      </c>
      <c r="M79" s="273" t="s">
        <v>691</v>
      </c>
      <c r="N79" s="273" t="s">
        <v>692</v>
      </c>
      <c r="O79" s="270" t="s">
        <v>116</v>
      </c>
      <c r="P79" s="270" t="s">
        <v>116</v>
      </c>
      <c r="Q79" s="273" t="s">
        <v>439</v>
      </c>
      <c r="R79" s="274" t="s">
        <v>966</v>
      </c>
      <c r="S79" s="274" t="s">
        <v>967</v>
      </c>
      <c r="T79" s="275">
        <v>0</v>
      </c>
      <c r="U79" s="275">
        <v>0</v>
      </c>
      <c r="V79" s="82"/>
      <c r="W79" s="82"/>
      <c r="X79" s="82"/>
      <c r="Y79" s="82"/>
      <c r="Z79" s="82"/>
    </row>
    <row r="80" spans="1:26" ht="99.75" customHeight="1">
      <c r="A80" s="276"/>
      <c r="B80" s="321" t="s">
        <v>693</v>
      </c>
      <c r="C80" s="310">
        <v>5.0999999999999996</v>
      </c>
      <c r="D80" s="311" t="s">
        <v>694</v>
      </c>
      <c r="E80" s="311" t="s">
        <v>695</v>
      </c>
      <c r="F80" s="311" t="s">
        <v>696</v>
      </c>
      <c r="G80" s="311" t="s">
        <v>697</v>
      </c>
      <c r="H80" s="311" t="s">
        <v>123</v>
      </c>
      <c r="I80" s="311" t="s">
        <v>123</v>
      </c>
      <c r="J80" s="313">
        <v>44927</v>
      </c>
      <c r="K80" s="313">
        <v>45291</v>
      </c>
      <c r="L80" s="286">
        <v>0.2</v>
      </c>
      <c r="M80" s="271" t="s">
        <v>698</v>
      </c>
      <c r="N80" s="271" t="s">
        <v>699</v>
      </c>
      <c r="O80" s="270" t="s">
        <v>116</v>
      </c>
      <c r="P80" s="270" t="s">
        <v>116</v>
      </c>
      <c r="Q80" s="273" t="s">
        <v>700</v>
      </c>
      <c r="R80" s="274" t="s">
        <v>701</v>
      </c>
      <c r="S80" s="274" t="s">
        <v>702</v>
      </c>
      <c r="T80" s="275">
        <v>0</v>
      </c>
      <c r="U80" s="275">
        <v>0</v>
      </c>
      <c r="V80" s="82"/>
      <c r="W80" s="82"/>
      <c r="X80" s="82"/>
      <c r="Y80" s="82"/>
      <c r="Z80" s="82"/>
    </row>
    <row r="81" spans="1:26" ht="205.5" customHeight="1">
      <c r="A81" s="322" t="s">
        <v>703</v>
      </c>
      <c r="B81" s="323" t="s">
        <v>704</v>
      </c>
      <c r="C81" s="324">
        <v>1.1000000000000001</v>
      </c>
      <c r="D81" s="325" t="s">
        <v>59</v>
      </c>
      <c r="E81" s="325" t="s">
        <v>705</v>
      </c>
      <c r="F81" s="325" t="s">
        <v>706</v>
      </c>
      <c r="G81" s="325" t="s">
        <v>707</v>
      </c>
      <c r="H81" s="325" t="s">
        <v>708</v>
      </c>
      <c r="I81" s="325" t="s">
        <v>709</v>
      </c>
      <c r="J81" s="326">
        <v>44927</v>
      </c>
      <c r="K81" s="326">
        <v>45290</v>
      </c>
      <c r="L81" s="286">
        <v>0.2</v>
      </c>
      <c r="M81" s="271" t="s">
        <v>710</v>
      </c>
      <c r="N81" s="271" t="s">
        <v>711</v>
      </c>
      <c r="O81" s="270" t="s">
        <v>116</v>
      </c>
      <c r="P81" s="270" t="s">
        <v>279</v>
      </c>
      <c r="Q81" s="273" t="s">
        <v>712</v>
      </c>
      <c r="R81" s="274" t="s">
        <v>713</v>
      </c>
      <c r="S81" s="274" t="s">
        <v>714</v>
      </c>
      <c r="T81" s="275">
        <v>0</v>
      </c>
      <c r="U81" s="275">
        <v>0</v>
      </c>
      <c r="V81" s="82"/>
      <c r="W81" s="82"/>
      <c r="X81" s="82"/>
      <c r="Y81" s="82"/>
      <c r="Z81" s="82"/>
    </row>
    <row r="82" spans="1:26" ht="196.5" customHeight="1">
      <c r="A82" s="276"/>
      <c r="B82" s="276"/>
      <c r="C82" s="324">
        <v>1.2</v>
      </c>
      <c r="D82" s="325" t="s">
        <v>60</v>
      </c>
      <c r="E82" s="325" t="s">
        <v>715</v>
      </c>
      <c r="F82" s="325" t="s">
        <v>716</v>
      </c>
      <c r="G82" s="325" t="s">
        <v>717</v>
      </c>
      <c r="H82" s="325" t="s">
        <v>708</v>
      </c>
      <c r="I82" s="325" t="s">
        <v>145</v>
      </c>
      <c r="J82" s="326">
        <v>44927</v>
      </c>
      <c r="K82" s="326">
        <v>45290</v>
      </c>
      <c r="L82" s="286">
        <v>0</v>
      </c>
      <c r="M82" s="271" t="s">
        <v>718</v>
      </c>
      <c r="N82" s="271"/>
      <c r="O82" s="270" t="s">
        <v>279</v>
      </c>
      <c r="P82" s="270" t="s">
        <v>279</v>
      </c>
      <c r="Q82" s="273" t="s">
        <v>719</v>
      </c>
      <c r="R82" s="274" t="s">
        <v>720</v>
      </c>
      <c r="S82" s="274" t="s">
        <v>721</v>
      </c>
      <c r="T82" s="275">
        <v>0</v>
      </c>
      <c r="U82" s="275">
        <v>0</v>
      </c>
      <c r="V82" s="82"/>
      <c r="W82" s="82"/>
      <c r="X82" s="82"/>
      <c r="Y82" s="82"/>
      <c r="Z82" s="82"/>
    </row>
    <row r="83" spans="1:26" ht="157.5" customHeight="1">
      <c r="A83" s="276"/>
      <c r="B83" s="276"/>
      <c r="C83" s="324">
        <v>1.3</v>
      </c>
      <c r="D83" s="327" t="s">
        <v>61</v>
      </c>
      <c r="E83" s="328" t="s">
        <v>722</v>
      </c>
      <c r="F83" s="328" t="s">
        <v>723</v>
      </c>
      <c r="G83" s="328" t="s">
        <v>724</v>
      </c>
      <c r="H83" s="328" t="s">
        <v>708</v>
      </c>
      <c r="I83" s="328" t="s">
        <v>145</v>
      </c>
      <c r="J83" s="326">
        <v>44927</v>
      </c>
      <c r="K83" s="326">
        <v>45290</v>
      </c>
      <c r="L83" s="286">
        <v>1</v>
      </c>
      <c r="M83" s="271" t="s">
        <v>725</v>
      </c>
      <c r="N83" s="338" t="s">
        <v>726</v>
      </c>
      <c r="O83" s="270" t="s">
        <v>116</v>
      </c>
      <c r="P83" s="270" t="s">
        <v>116</v>
      </c>
      <c r="Q83" s="273" t="s">
        <v>727</v>
      </c>
      <c r="R83" s="274" t="s">
        <v>728</v>
      </c>
      <c r="S83" s="274" t="s">
        <v>413</v>
      </c>
      <c r="T83" s="275">
        <v>1</v>
      </c>
      <c r="U83" s="275">
        <v>1</v>
      </c>
      <c r="V83" s="82"/>
      <c r="W83" s="82"/>
      <c r="X83" s="82"/>
      <c r="Y83" s="82"/>
      <c r="Z83" s="82"/>
    </row>
    <row r="84" spans="1:26" ht="162" customHeight="1">
      <c r="A84" s="276"/>
      <c r="B84" s="276"/>
      <c r="C84" s="324">
        <v>1.4</v>
      </c>
      <c r="D84" s="325" t="s">
        <v>62</v>
      </c>
      <c r="E84" s="325" t="s">
        <v>729</v>
      </c>
      <c r="F84" s="325" t="s">
        <v>730</v>
      </c>
      <c r="G84" s="325" t="s">
        <v>731</v>
      </c>
      <c r="H84" s="325" t="s">
        <v>708</v>
      </c>
      <c r="I84" s="325" t="s">
        <v>145</v>
      </c>
      <c r="J84" s="326">
        <v>44927</v>
      </c>
      <c r="K84" s="326">
        <v>45290</v>
      </c>
      <c r="L84" s="286">
        <v>0</v>
      </c>
      <c r="M84" s="271" t="s">
        <v>732</v>
      </c>
      <c r="N84" s="271" t="s">
        <v>733</v>
      </c>
      <c r="O84" s="270" t="s">
        <v>126</v>
      </c>
      <c r="P84" s="270" t="s">
        <v>126</v>
      </c>
      <c r="Q84" s="273" t="s">
        <v>127</v>
      </c>
      <c r="R84" s="274" t="s">
        <v>968</v>
      </c>
      <c r="S84" s="274" t="s">
        <v>734</v>
      </c>
      <c r="T84" s="275">
        <v>0</v>
      </c>
      <c r="U84" s="275">
        <v>0</v>
      </c>
      <c r="V84" s="82"/>
      <c r="W84" s="82"/>
      <c r="X84" s="82"/>
      <c r="Y84" s="82"/>
      <c r="Z84" s="82"/>
    </row>
    <row r="85" spans="1:26" ht="48.75" customHeight="1">
      <c r="A85" s="81"/>
      <c r="B85" s="82"/>
      <c r="C85" s="85"/>
      <c r="D85" s="82"/>
      <c r="E85" s="82"/>
      <c r="F85" s="82"/>
      <c r="G85" s="82"/>
      <c r="H85" s="82"/>
      <c r="I85" s="82"/>
      <c r="J85" s="82"/>
      <c r="K85" s="82"/>
      <c r="L85" s="81"/>
      <c r="M85" s="82"/>
      <c r="N85" s="83"/>
      <c r="O85" s="81"/>
      <c r="P85" s="81"/>
      <c r="Q85" s="84"/>
      <c r="R85" s="82"/>
      <c r="S85" s="82"/>
      <c r="T85" s="82"/>
      <c r="U85" s="82"/>
      <c r="V85" s="82"/>
      <c r="W85" s="82"/>
      <c r="X85" s="82"/>
      <c r="Y85" s="82"/>
      <c r="Z85" s="82"/>
    </row>
    <row r="86" spans="1:26" ht="16.5" customHeight="1">
      <c r="A86" s="225" t="s">
        <v>735</v>
      </c>
      <c r="B86" s="226"/>
      <c r="C86" s="227" t="s">
        <v>736</v>
      </c>
      <c r="D86" s="226"/>
      <c r="E86" s="228" t="s">
        <v>737</v>
      </c>
      <c r="F86" s="229"/>
      <c r="G86" s="230" t="s">
        <v>738</v>
      </c>
      <c r="H86" s="231"/>
      <c r="I86" s="231"/>
      <c r="J86" s="231"/>
      <c r="K86" s="229"/>
      <c r="L86" s="81"/>
      <c r="M86" s="82"/>
      <c r="N86" s="83"/>
      <c r="O86" s="81"/>
      <c r="P86" s="81"/>
      <c r="Q86" s="84"/>
      <c r="R86" s="82"/>
      <c r="S86" s="82"/>
      <c r="T86" s="82"/>
      <c r="U86" s="82"/>
      <c r="V86" s="82"/>
      <c r="W86" s="82"/>
      <c r="X86" s="82"/>
      <c r="Y86" s="82"/>
      <c r="Z86" s="82"/>
    </row>
    <row r="87" spans="1:26" ht="24" customHeight="1">
      <c r="A87" s="203"/>
      <c r="B87" s="192"/>
      <c r="C87" s="206"/>
      <c r="D87" s="192"/>
      <c r="E87" s="207"/>
      <c r="F87" s="208"/>
      <c r="G87" s="90" t="s">
        <v>739</v>
      </c>
      <c r="H87" s="330" t="s">
        <v>740</v>
      </c>
      <c r="I87" s="217" t="s">
        <v>741</v>
      </c>
      <c r="J87" s="201"/>
      <c r="K87" s="218"/>
      <c r="L87" s="81"/>
      <c r="M87" s="82"/>
      <c r="N87" s="83"/>
      <c r="O87" s="81"/>
      <c r="P87" s="81"/>
      <c r="Q87" s="84"/>
      <c r="R87" s="82"/>
      <c r="S87" s="82"/>
      <c r="T87" s="82"/>
      <c r="U87" s="82"/>
      <c r="V87" s="82"/>
      <c r="W87" s="82"/>
      <c r="X87" s="82"/>
      <c r="Y87" s="82"/>
      <c r="Z87" s="82"/>
    </row>
    <row r="88" spans="1:26" ht="16.5" customHeight="1">
      <c r="A88" s="204"/>
      <c r="B88" s="194"/>
      <c r="C88" s="193"/>
      <c r="D88" s="194"/>
      <c r="E88" s="193"/>
      <c r="F88" s="209"/>
      <c r="G88" s="91">
        <v>1</v>
      </c>
      <c r="H88" s="92">
        <v>45015</v>
      </c>
      <c r="I88" s="219" t="s">
        <v>742</v>
      </c>
      <c r="J88" s="201"/>
      <c r="K88" s="218"/>
      <c r="L88" s="81"/>
      <c r="M88" s="82"/>
      <c r="N88" s="83"/>
      <c r="O88" s="81"/>
      <c r="P88" s="81"/>
      <c r="Q88" s="84"/>
      <c r="R88" s="82"/>
      <c r="S88" s="82"/>
      <c r="T88" s="82"/>
      <c r="U88" s="82"/>
      <c r="V88" s="82"/>
      <c r="W88" s="82"/>
      <c r="X88" s="82"/>
      <c r="Y88" s="82"/>
      <c r="Z88" s="82"/>
    </row>
    <row r="89" spans="1:26" ht="36" customHeight="1">
      <c r="A89" s="205"/>
      <c r="B89" s="197"/>
      <c r="C89" s="195"/>
      <c r="D89" s="197"/>
      <c r="E89" s="195"/>
      <c r="F89" s="210"/>
      <c r="G89" s="91"/>
      <c r="H89" s="92"/>
      <c r="I89" s="220"/>
      <c r="J89" s="201"/>
      <c r="K89" s="218"/>
      <c r="L89" s="81"/>
      <c r="M89" s="82"/>
      <c r="N89" s="83"/>
      <c r="O89" s="81"/>
      <c r="P89" s="81"/>
      <c r="Q89" s="84"/>
      <c r="R89" s="82"/>
      <c r="S89" s="82"/>
      <c r="T89" s="82"/>
      <c r="U89" s="82"/>
      <c r="V89" s="82"/>
      <c r="W89" s="82"/>
      <c r="X89" s="82"/>
      <c r="Y89" s="82"/>
      <c r="Z89" s="82"/>
    </row>
    <row r="90" spans="1:26" ht="16.5" customHeight="1">
      <c r="A90" s="203" t="s">
        <v>743</v>
      </c>
      <c r="B90" s="192"/>
      <c r="C90" s="213" t="s">
        <v>744</v>
      </c>
      <c r="D90" s="192"/>
      <c r="E90" s="215" t="s">
        <v>745</v>
      </c>
      <c r="F90" s="208"/>
      <c r="G90" s="93"/>
      <c r="H90" s="94"/>
      <c r="I90" s="221"/>
      <c r="J90" s="201"/>
      <c r="K90" s="218"/>
      <c r="L90" s="81"/>
      <c r="M90" s="82"/>
      <c r="N90" s="83"/>
      <c r="O90" s="81"/>
      <c r="P90" s="81"/>
      <c r="Q90" s="84"/>
      <c r="R90" s="82"/>
      <c r="S90" s="82"/>
      <c r="T90" s="82"/>
      <c r="U90" s="82"/>
      <c r="V90" s="82"/>
      <c r="W90" s="82"/>
      <c r="X90" s="82"/>
      <c r="Y90" s="82"/>
      <c r="Z90" s="82"/>
    </row>
    <row r="91" spans="1:26" ht="16.5" customHeight="1">
      <c r="A91" s="211"/>
      <c r="B91" s="212"/>
      <c r="C91" s="214"/>
      <c r="D91" s="212"/>
      <c r="E91" s="214"/>
      <c r="F91" s="216"/>
      <c r="G91" s="95"/>
      <c r="H91" s="96"/>
      <c r="I91" s="222"/>
      <c r="J91" s="223"/>
      <c r="K91" s="224"/>
      <c r="L91" s="81"/>
      <c r="M91" s="82"/>
      <c r="N91" s="83"/>
      <c r="O91" s="81"/>
      <c r="P91" s="81"/>
      <c r="Q91" s="84"/>
      <c r="R91" s="82"/>
      <c r="S91" s="82"/>
      <c r="T91" s="82"/>
      <c r="U91" s="82"/>
      <c r="V91" s="82"/>
      <c r="W91" s="82"/>
      <c r="X91" s="82"/>
      <c r="Y91" s="82"/>
      <c r="Z91" s="82"/>
    </row>
    <row r="92" spans="1:26" ht="16.5" customHeight="1">
      <c r="A92" s="81"/>
      <c r="B92" s="82"/>
      <c r="C92" s="85"/>
      <c r="D92" s="82"/>
      <c r="E92" s="82"/>
      <c r="F92" s="82"/>
      <c r="G92" s="82"/>
      <c r="H92" s="82"/>
      <c r="I92" s="82"/>
      <c r="J92" s="82"/>
      <c r="K92" s="82"/>
      <c r="L92" s="81"/>
      <c r="M92" s="82"/>
      <c r="N92" s="83"/>
      <c r="O92" s="81"/>
      <c r="P92" s="81"/>
      <c r="Q92" s="84"/>
      <c r="R92" s="82"/>
      <c r="S92" s="82"/>
      <c r="T92" s="82"/>
      <c r="U92" s="82"/>
      <c r="V92" s="82"/>
      <c r="W92" s="82"/>
      <c r="X92" s="82"/>
      <c r="Y92" s="82"/>
      <c r="Z92" s="82"/>
    </row>
    <row r="93" spans="1:26" ht="16.5" customHeight="1">
      <c r="A93" s="81"/>
      <c r="B93" s="82"/>
      <c r="C93" s="85"/>
      <c r="D93" s="82"/>
      <c r="E93" s="82"/>
      <c r="F93" s="82"/>
      <c r="G93" s="82"/>
      <c r="H93" s="82"/>
      <c r="I93" s="82"/>
      <c r="J93" s="82"/>
      <c r="K93" s="82"/>
      <c r="L93" s="81"/>
      <c r="M93" s="82"/>
      <c r="N93" s="83"/>
      <c r="O93" s="81"/>
      <c r="P93" s="81"/>
      <c r="Q93" s="84"/>
      <c r="R93" s="82"/>
      <c r="S93" s="82"/>
      <c r="T93" s="82"/>
      <c r="U93" s="82"/>
      <c r="V93" s="82"/>
      <c r="W93" s="82"/>
      <c r="X93" s="82"/>
      <c r="Y93" s="82"/>
      <c r="Z93" s="82"/>
    </row>
    <row r="94" spans="1:26" ht="16.5" customHeight="1">
      <c r="A94" s="81"/>
      <c r="B94" s="82"/>
      <c r="C94" s="85"/>
      <c r="D94" s="82"/>
      <c r="E94" s="82"/>
      <c r="F94" s="82"/>
      <c r="G94" s="82"/>
      <c r="H94" s="82"/>
      <c r="I94" s="82"/>
      <c r="J94" s="82"/>
      <c r="K94" s="82"/>
      <c r="L94" s="81"/>
      <c r="M94" s="82"/>
      <c r="N94" s="83"/>
      <c r="O94" s="81"/>
      <c r="P94" s="81"/>
      <c r="Q94" s="84"/>
      <c r="R94" s="82"/>
      <c r="S94" s="82"/>
      <c r="T94" s="82"/>
      <c r="U94" s="82"/>
      <c r="V94" s="82"/>
      <c r="W94" s="82"/>
      <c r="X94" s="82"/>
      <c r="Y94" s="82"/>
      <c r="Z94" s="82"/>
    </row>
    <row r="95" spans="1:26" ht="16.5" customHeight="1">
      <c r="A95" s="81"/>
      <c r="B95" s="82"/>
      <c r="C95" s="85"/>
      <c r="D95" s="82"/>
      <c r="E95" s="82"/>
      <c r="F95" s="82"/>
      <c r="G95" s="82"/>
      <c r="H95" s="82"/>
      <c r="I95" s="82"/>
      <c r="J95" s="82"/>
      <c r="K95" s="82"/>
      <c r="L95" s="81"/>
      <c r="M95" s="82"/>
      <c r="N95" s="83"/>
      <c r="O95" s="81"/>
      <c r="P95" s="81"/>
      <c r="Q95" s="84"/>
      <c r="R95" s="82"/>
      <c r="S95" s="82"/>
      <c r="T95" s="82"/>
      <c r="U95" s="82"/>
      <c r="V95" s="82"/>
      <c r="W95" s="82"/>
      <c r="X95" s="82"/>
      <c r="Y95" s="82"/>
      <c r="Z95" s="82"/>
    </row>
    <row r="96" spans="1:26" ht="16.5" customHeight="1">
      <c r="A96" s="81"/>
      <c r="B96" s="82"/>
      <c r="C96" s="85"/>
      <c r="D96" s="82"/>
      <c r="E96" s="82"/>
      <c r="F96" s="82"/>
      <c r="G96" s="82"/>
      <c r="H96" s="82"/>
      <c r="I96" s="82"/>
      <c r="J96" s="82"/>
      <c r="K96" s="82"/>
      <c r="L96" s="81"/>
      <c r="M96" s="82"/>
      <c r="N96" s="83"/>
      <c r="O96" s="81"/>
      <c r="P96" s="81"/>
      <c r="Q96" s="84"/>
      <c r="R96" s="82"/>
      <c r="S96" s="82"/>
      <c r="T96" s="82"/>
      <c r="U96" s="82"/>
      <c r="V96" s="82"/>
      <c r="W96" s="82"/>
      <c r="X96" s="82"/>
      <c r="Y96" s="82"/>
      <c r="Z96" s="82"/>
    </row>
    <row r="97" spans="1:26" ht="16.5" customHeight="1">
      <c r="A97" s="81"/>
      <c r="B97" s="82"/>
      <c r="C97" s="85"/>
      <c r="D97" s="82"/>
      <c r="E97" s="82"/>
      <c r="F97" s="82"/>
      <c r="G97" s="82"/>
      <c r="H97" s="82"/>
      <c r="I97" s="82"/>
      <c r="J97" s="82"/>
      <c r="K97" s="82"/>
      <c r="L97" s="81"/>
      <c r="M97" s="82"/>
      <c r="N97" s="83"/>
      <c r="O97" s="81"/>
      <c r="P97" s="81"/>
      <c r="Q97" s="84"/>
      <c r="R97" s="82"/>
      <c r="S97" s="82"/>
      <c r="T97" s="82"/>
      <c r="U97" s="82"/>
      <c r="V97" s="82"/>
      <c r="W97" s="82"/>
      <c r="X97" s="82"/>
      <c r="Y97" s="82"/>
      <c r="Z97" s="82"/>
    </row>
    <row r="98" spans="1:26" ht="16.5" customHeight="1">
      <c r="A98" s="81"/>
      <c r="B98" s="82"/>
      <c r="C98" s="85"/>
      <c r="D98" s="82"/>
      <c r="E98" s="82"/>
      <c r="F98" s="82"/>
      <c r="G98" s="82"/>
      <c r="H98" s="82"/>
      <c r="I98" s="82"/>
      <c r="J98" s="82"/>
      <c r="K98" s="82"/>
      <c r="L98" s="81"/>
      <c r="M98" s="82"/>
      <c r="N98" s="83"/>
      <c r="O98" s="81"/>
      <c r="P98" s="81"/>
      <c r="Q98" s="84"/>
      <c r="R98" s="82"/>
      <c r="S98" s="82"/>
      <c r="T98" s="82"/>
      <c r="U98" s="82"/>
      <c r="V98" s="82"/>
      <c r="W98" s="82"/>
      <c r="X98" s="82"/>
      <c r="Y98" s="82"/>
      <c r="Z98" s="82"/>
    </row>
    <row r="99" spans="1:26" ht="16.5" customHeight="1">
      <c r="A99" s="81"/>
      <c r="B99" s="82"/>
      <c r="C99" s="85"/>
      <c r="D99" s="82"/>
      <c r="E99" s="82"/>
      <c r="F99" s="82"/>
      <c r="G99" s="82"/>
      <c r="H99" s="82"/>
      <c r="I99" s="82"/>
      <c r="J99" s="82"/>
      <c r="K99" s="82"/>
      <c r="L99" s="81"/>
      <c r="M99" s="82"/>
      <c r="N99" s="83"/>
      <c r="O99" s="81"/>
      <c r="P99" s="81"/>
      <c r="Q99" s="84"/>
      <c r="R99" s="82"/>
      <c r="S99" s="82"/>
      <c r="T99" s="82"/>
      <c r="U99" s="82"/>
      <c r="V99" s="82"/>
      <c r="W99" s="82"/>
      <c r="X99" s="82"/>
      <c r="Y99" s="82"/>
      <c r="Z99" s="82"/>
    </row>
    <row r="100" spans="1:26" ht="16.5" customHeight="1">
      <c r="A100" s="81"/>
      <c r="B100" s="82"/>
      <c r="C100" s="85"/>
      <c r="D100" s="82"/>
      <c r="E100" s="82"/>
      <c r="F100" s="82"/>
      <c r="G100" s="82"/>
      <c r="H100" s="82"/>
      <c r="I100" s="82"/>
      <c r="J100" s="82"/>
      <c r="K100" s="82"/>
      <c r="L100" s="81"/>
      <c r="M100" s="82"/>
      <c r="N100" s="83"/>
      <c r="O100" s="81"/>
      <c r="P100" s="81"/>
      <c r="Q100" s="84"/>
      <c r="R100" s="82"/>
      <c r="S100" s="82"/>
      <c r="T100" s="82"/>
      <c r="U100" s="82"/>
      <c r="V100" s="82"/>
      <c r="W100" s="82"/>
      <c r="X100" s="82"/>
      <c r="Y100" s="82"/>
      <c r="Z100" s="82"/>
    </row>
    <row r="101" spans="1:26" ht="16.5" customHeight="1">
      <c r="A101" s="81"/>
      <c r="B101" s="82"/>
      <c r="C101" s="85"/>
      <c r="D101" s="82"/>
      <c r="E101" s="82"/>
      <c r="F101" s="82"/>
      <c r="G101" s="82"/>
      <c r="H101" s="82"/>
      <c r="I101" s="82"/>
      <c r="J101" s="82"/>
      <c r="K101" s="82"/>
      <c r="L101" s="81"/>
      <c r="M101" s="82"/>
      <c r="N101" s="83"/>
      <c r="O101" s="81"/>
      <c r="P101" s="81"/>
      <c r="Q101" s="84"/>
      <c r="R101" s="82"/>
      <c r="S101" s="82"/>
      <c r="T101" s="82"/>
      <c r="U101" s="82"/>
      <c r="V101" s="82"/>
      <c r="W101" s="82"/>
      <c r="X101" s="82"/>
      <c r="Y101" s="82"/>
      <c r="Z101" s="82"/>
    </row>
    <row r="102" spans="1:26" ht="15.75" customHeight="1">
      <c r="A102" s="81"/>
      <c r="B102" s="82"/>
      <c r="C102" s="85"/>
      <c r="D102" s="82"/>
      <c r="E102" s="82"/>
      <c r="F102" s="82"/>
      <c r="G102" s="82"/>
      <c r="H102" s="82"/>
      <c r="I102" s="82"/>
      <c r="J102" s="82"/>
      <c r="K102" s="82"/>
      <c r="L102" s="81"/>
      <c r="M102" s="82"/>
      <c r="N102" s="83"/>
      <c r="O102" s="81"/>
      <c r="P102" s="81"/>
      <c r="Q102" s="84"/>
      <c r="R102" s="82"/>
      <c r="S102" s="82"/>
      <c r="T102" s="82"/>
      <c r="U102" s="82"/>
      <c r="V102" s="82"/>
      <c r="W102" s="82"/>
      <c r="X102" s="82"/>
      <c r="Y102" s="82"/>
      <c r="Z102" s="82"/>
    </row>
    <row r="103" spans="1:26" ht="15.75" customHeight="1">
      <c r="A103" s="81"/>
      <c r="B103" s="82"/>
      <c r="C103" s="85"/>
      <c r="D103" s="82"/>
      <c r="E103" s="82"/>
      <c r="F103" s="82"/>
      <c r="G103" s="82"/>
      <c r="H103" s="82"/>
      <c r="I103" s="82"/>
      <c r="J103" s="82"/>
      <c r="K103" s="82"/>
      <c r="L103" s="81"/>
      <c r="M103" s="82"/>
      <c r="N103" s="83"/>
      <c r="O103" s="81"/>
      <c r="P103" s="81"/>
      <c r="Q103" s="84"/>
      <c r="R103" s="82"/>
      <c r="S103" s="82"/>
      <c r="T103" s="82"/>
      <c r="U103" s="82"/>
      <c r="V103" s="82"/>
      <c r="W103" s="82"/>
      <c r="X103" s="82"/>
      <c r="Y103" s="82"/>
      <c r="Z103" s="82"/>
    </row>
    <row r="104" spans="1:26" ht="15.75" customHeight="1">
      <c r="A104" s="81"/>
      <c r="B104" s="82"/>
      <c r="C104" s="85"/>
      <c r="D104" s="82"/>
      <c r="E104" s="82"/>
      <c r="F104" s="82"/>
      <c r="G104" s="82"/>
      <c r="H104" s="82"/>
      <c r="I104" s="82"/>
      <c r="J104" s="82"/>
      <c r="K104" s="82"/>
      <c r="L104" s="81"/>
      <c r="M104" s="82"/>
      <c r="N104" s="83"/>
      <c r="O104" s="81"/>
      <c r="P104" s="81"/>
      <c r="Q104" s="84"/>
      <c r="R104" s="82"/>
      <c r="S104" s="82"/>
      <c r="T104" s="82"/>
      <c r="U104" s="82"/>
      <c r="V104" s="82"/>
      <c r="W104" s="82"/>
      <c r="X104" s="82"/>
      <c r="Y104" s="82"/>
      <c r="Z104" s="82"/>
    </row>
    <row r="105" spans="1:26" ht="15.75" customHeight="1">
      <c r="A105" s="81"/>
      <c r="B105" s="82"/>
      <c r="C105" s="85"/>
      <c r="D105" s="82"/>
      <c r="E105" s="82"/>
      <c r="F105" s="82"/>
      <c r="G105" s="82"/>
      <c r="H105" s="82"/>
      <c r="I105" s="82"/>
      <c r="J105" s="82"/>
      <c r="K105" s="82"/>
      <c r="L105" s="81"/>
      <c r="M105" s="82"/>
      <c r="N105" s="83"/>
      <c r="O105" s="81"/>
      <c r="P105" s="81"/>
      <c r="Q105" s="84"/>
      <c r="R105" s="82"/>
      <c r="S105" s="82"/>
      <c r="T105" s="82"/>
      <c r="U105" s="82"/>
      <c r="V105" s="82"/>
      <c r="W105" s="82"/>
      <c r="X105" s="82"/>
      <c r="Y105" s="82"/>
      <c r="Z105" s="82"/>
    </row>
    <row r="106" spans="1:26" ht="15.75" customHeight="1">
      <c r="A106" s="81"/>
      <c r="B106" s="82"/>
      <c r="C106" s="85"/>
      <c r="D106" s="82"/>
      <c r="E106" s="82"/>
      <c r="F106" s="82"/>
      <c r="G106" s="82"/>
      <c r="H106" s="82"/>
      <c r="I106" s="82"/>
      <c r="J106" s="82"/>
      <c r="K106" s="82"/>
      <c r="L106" s="81"/>
      <c r="M106" s="82"/>
      <c r="N106" s="83"/>
      <c r="O106" s="81"/>
      <c r="P106" s="81"/>
      <c r="Q106" s="84"/>
      <c r="R106" s="82"/>
      <c r="S106" s="82"/>
      <c r="T106" s="82"/>
      <c r="U106" s="82"/>
      <c r="V106" s="82"/>
      <c r="W106" s="82"/>
      <c r="X106" s="82"/>
      <c r="Y106" s="82"/>
      <c r="Z106" s="82"/>
    </row>
    <row r="107" spans="1:26" ht="15.75" customHeight="1">
      <c r="A107" s="81"/>
      <c r="B107" s="82"/>
      <c r="C107" s="85"/>
      <c r="D107" s="82"/>
      <c r="E107" s="82"/>
      <c r="F107" s="82"/>
      <c r="G107" s="82"/>
      <c r="H107" s="82"/>
      <c r="I107" s="82"/>
      <c r="J107" s="82"/>
      <c r="K107" s="82"/>
      <c r="L107" s="81"/>
      <c r="M107" s="82"/>
      <c r="N107" s="83"/>
      <c r="O107" s="81"/>
      <c r="P107" s="81"/>
      <c r="Q107" s="84"/>
      <c r="R107" s="82"/>
      <c r="S107" s="82"/>
      <c r="T107" s="82"/>
      <c r="U107" s="82"/>
      <c r="V107" s="82"/>
      <c r="W107" s="82"/>
      <c r="X107" s="82"/>
      <c r="Y107" s="82"/>
      <c r="Z107" s="82"/>
    </row>
    <row r="108" spans="1:26" ht="15.75" customHeight="1">
      <c r="A108" s="81"/>
      <c r="B108" s="82"/>
      <c r="C108" s="85"/>
      <c r="D108" s="82"/>
      <c r="E108" s="82"/>
      <c r="F108" s="82"/>
      <c r="G108" s="82"/>
      <c r="H108" s="82"/>
      <c r="I108" s="82"/>
      <c r="J108" s="82"/>
      <c r="K108" s="82"/>
      <c r="L108" s="81"/>
      <c r="M108" s="82"/>
      <c r="N108" s="83"/>
      <c r="O108" s="81"/>
      <c r="P108" s="81"/>
      <c r="Q108" s="84"/>
      <c r="R108" s="82"/>
      <c r="S108" s="82"/>
      <c r="T108" s="82"/>
      <c r="U108" s="82"/>
      <c r="V108" s="82"/>
      <c r="W108" s="82"/>
      <c r="X108" s="82"/>
      <c r="Y108" s="82"/>
      <c r="Z108" s="82"/>
    </row>
    <row r="109" spans="1:26" ht="15.75" customHeight="1">
      <c r="A109" s="81"/>
      <c r="B109" s="82"/>
      <c r="C109" s="85"/>
      <c r="D109" s="82"/>
      <c r="E109" s="82"/>
      <c r="F109" s="82"/>
      <c r="G109" s="82"/>
      <c r="H109" s="82"/>
      <c r="I109" s="82"/>
      <c r="J109" s="82"/>
      <c r="K109" s="82"/>
      <c r="L109" s="81"/>
      <c r="M109" s="82"/>
      <c r="N109" s="83"/>
      <c r="O109" s="81"/>
      <c r="P109" s="81"/>
      <c r="Q109" s="84"/>
      <c r="R109" s="82"/>
      <c r="S109" s="82"/>
      <c r="T109" s="82"/>
      <c r="U109" s="82"/>
      <c r="V109" s="82"/>
      <c r="W109" s="82"/>
      <c r="X109" s="82"/>
      <c r="Y109" s="82"/>
      <c r="Z109" s="82"/>
    </row>
    <row r="110" spans="1:26" ht="15.75" customHeight="1">
      <c r="A110" s="81"/>
      <c r="B110" s="82"/>
      <c r="C110" s="85"/>
      <c r="D110" s="82"/>
      <c r="E110" s="82"/>
      <c r="F110" s="82"/>
      <c r="G110" s="82"/>
      <c r="H110" s="82"/>
      <c r="I110" s="82"/>
      <c r="J110" s="82"/>
      <c r="K110" s="82"/>
      <c r="L110" s="81"/>
      <c r="M110" s="82"/>
      <c r="N110" s="83"/>
      <c r="O110" s="81"/>
      <c r="P110" s="81"/>
      <c r="Q110" s="84"/>
      <c r="R110" s="82"/>
      <c r="S110" s="82"/>
      <c r="T110" s="82"/>
      <c r="U110" s="82"/>
      <c r="V110" s="82"/>
      <c r="W110" s="82"/>
      <c r="X110" s="82"/>
      <c r="Y110" s="82"/>
      <c r="Z110" s="82"/>
    </row>
    <row r="111" spans="1:26" ht="15.75" customHeight="1">
      <c r="A111" s="81"/>
      <c r="B111" s="82"/>
      <c r="C111" s="85"/>
      <c r="D111" s="82"/>
      <c r="E111" s="82"/>
      <c r="F111" s="82"/>
      <c r="G111" s="82"/>
      <c r="H111" s="82"/>
      <c r="I111" s="82"/>
      <c r="J111" s="82"/>
      <c r="K111" s="82"/>
      <c r="L111" s="81"/>
      <c r="M111" s="82"/>
      <c r="N111" s="83"/>
      <c r="O111" s="81"/>
      <c r="P111" s="81"/>
      <c r="Q111" s="84"/>
      <c r="R111" s="82"/>
      <c r="S111" s="82"/>
      <c r="T111" s="82"/>
      <c r="U111" s="82"/>
      <c r="V111" s="82"/>
      <c r="W111" s="82"/>
      <c r="X111" s="82"/>
      <c r="Y111" s="82"/>
      <c r="Z111" s="82"/>
    </row>
    <row r="112" spans="1:26" ht="15.75" customHeight="1">
      <c r="A112" s="81"/>
      <c r="B112" s="82"/>
      <c r="C112" s="85"/>
      <c r="D112" s="82"/>
      <c r="E112" s="82"/>
      <c r="F112" s="82"/>
      <c r="G112" s="82"/>
      <c r="H112" s="82"/>
      <c r="I112" s="82"/>
      <c r="J112" s="82"/>
      <c r="K112" s="82"/>
      <c r="L112" s="81"/>
      <c r="M112" s="82"/>
      <c r="N112" s="83"/>
      <c r="O112" s="81"/>
      <c r="P112" s="81"/>
      <c r="Q112" s="84"/>
      <c r="R112" s="82"/>
      <c r="S112" s="82"/>
      <c r="T112" s="82"/>
      <c r="U112" s="82"/>
      <c r="V112" s="82"/>
      <c r="W112" s="82"/>
      <c r="X112" s="82"/>
      <c r="Y112" s="82"/>
      <c r="Z112" s="82"/>
    </row>
    <row r="113" spans="1:26" ht="15.75" customHeight="1">
      <c r="A113" s="81"/>
      <c r="B113" s="82"/>
      <c r="C113" s="85"/>
      <c r="D113" s="82"/>
      <c r="E113" s="82"/>
      <c r="F113" s="82"/>
      <c r="G113" s="82"/>
      <c r="H113" s="82"/>
      <c r="I113" s="82"/>
      <c r="J113" s="82"/>
      <c r="K113" s="82"/>
      <c r="L113" s="81"/>
      <c r="M113" s="82"/>
      <c r="N113" s="83"/>
      <c r="O113" s="81"/>
      <c r="P113" s="81"/>
      <c r="Q113" s="84"/>
      <c r="R113" s="82"/>
      <c r="S113" s="82"/>
      <c r="T113" s="82"/>
      <c r="U113" s="82"/>
      <c r="V113" s="82"/>
      <c r="W113" s="82"/>
      <c r="X113" s="82"/>
      <c r="Y113" s="82"/>
      <c r="Z113" s="82"/>
    </row>
    <row r="114" spans="1:26" ht="15.75" customHeight="1">
      <c r="A114" s="81"/>
      <c r="B114" s="82"/>
      <c r="C114" s="85"/>
      <c r="D114" s="82"/>
      <c r="E114" s="82"/>
      <c r="F114" s="82"/>
      <c r="G114" s="82"/>
      <c r="H114" s="82"/>
      <c r="I114" s="82"/>
      <c r="J114" s="82"/>
      <c r="K114" s="82"/>
      <c r="L114" s="81"/>
      <c r="M114" s="82"/>
      <c r="N114" s="83"/>
      <c r="O114" s="81"/>
      <c r="P114" s="81"/>
      <c r="Q114" s="84"/>
      <c r="R114" s="82"/>
      <c r="S114" s="82"/>
      <c r="T114" s="82"/>
      <c r="U114" s="82"/>
      <c r="V114" s="82"/>
      <c r="W114" s="82"/>
      <c r="X114" s="82"/>
      <c r="Y114" s="82"/>
      <c r="Z114" s="82"/>
    </row>
    <row r="115" spans="1:26" ht="15.75" customHeight="1">
      <c r="A115" s="81"/>
      <c r="B115" s="82"/>
      <c r="C115" s="85"/>
      <c r="D115" s="82"/>
      <c r="E115" s="82"/>
      <c r="F115" s="82"/>
      <c r="G115" s="82"/>
      <c r="H115" s="82"/>
      <c r="I115" s="82"/>
      <c r="J115" s="82"/>
      <c r="K115" s="82"/>
      <c r="L115" s="81"/>
      <c r="M115" s="82"/>
      <c r="N115" s="83"/>
      <c r="O115" s="81"/>
      <c r="P115" s="81"/>
      <c r="Q115" s="84"/>
      <c r="R115" s="82"/>
      <c r="S115" s="82"/>
      <c r="T115" s="82"/>
      <c r="U115" s="82"/>
      <c r="V115" s="82"/>
      <c r="W115" s="82"/>
      <c r="X115" s="82"/>
      <c r="Y115" s="82"/>
      <c r="Z115" s="82"/>
    </row>
    <row r="116" spans="1:26" ht="15.75" customHeight="1">
      <c r="A116" s="81"/>
      <c r="B116" s="82"/>
      <c r="C116" s="85"/>
      <c r="D116" s="82"/>
      <c r="E116" s="82"/>
      <c r="F116" s="82"/>
      <c r="G116" s="82"/>
      <c r="H116" s="82"/>
      <c r="I116" s="82"/>
      <c r="J116" s="82"/>
      <c r="K116" s="82"/>
      <c r="L116" s="81"/>
      <c r="M116" s="82"/>
      <c r="N116" s="83"/>
      <c r="O116" s="81"/>
      <c r="P116" s="81"/>
      <c r="Q116" s="84"/>
      <c r="R116" s="82"/>
      <c r="S116" s="82"/>
      <c r="T116" s="82"/>
      <c r="U116" s="82"/>
      <c r="V116" s="82"/>
      <c r="W116" s="82"/>
      <c r="X116" s="82"/>
      <c r="Y116" s="82"/>
      <c r="Z116" s="82"/>
    </row>
    <row r="117" spans="1:26" ht="15.75" customHeight="1">
      <c r="A117" s="81"/>
      <c r="B117" s="82"/>
      <c r="C117" s="85"/>
      <c r="D117" s="82"/>
      <c r="E117" s="82"/>
      <c r="F117" s="82"/>
      <c r="G117" s="82"/>
      <c r="H117" s="82"/>
      <c r="I117" s="82"/>
      <c r="J117" s="82"/>
      <c r="K117" s="82"/>
      <c r="L117" s="81"/>
      <c r="M117" s="82"/>
      <c r="N117" s="83"/>
      <c r="O117" s="81"/>
      <c r="P117" s="81"/>
      <c r="Q117" s="84"/>
      <c r="R117" s="82"/>
      <c r="S117" s="82"/>
      <c r="T117" s="82"/>
      <c r="U117" s="82"/>
      <c r="V117" s="82"/>
      <c r="W117" s="82"/>
      <c r="X117" s="82"/>
      <c r="Y117" s="82"/>
      <c r="Z117" s="82"/>
    </row>
    <row r="118" spans="1:26" ht="15.75" customHeight="1">
      <c r="A118" s="81"/>
      <c r="B118" s="82"/>
      <c r="C118" s="85"/>
      <c r="D118" s="82"/>
      <c r="E118" s="82"/>
      <c r="F118" s="82"/>
      <c r="G118" s="82"/>
      <c r="H118" s="82"/>
      <c r="I118" s="82"/>
      <c r="J118" s="82"/>
      <c r="K118" s="82"/>
      <c r="L118" s="81"/>
      <c r="M118" s="82"/>
      <c r="N118" s="83"/>
      <c r="O118" s="81"/>
      <c r="P118" s="81"/>
      <c r="Q118" s="84"/>
      <c r="R118" s="82"/>
      <c r="S118" s="82"/>
      <c r="T118" s="82"/>
      <c r="U118" s="82"/>
      <c r="V118" s="82"/>
      <c r="W118" s="82"/>
      <c r="X118" s="82"/>
      <c r="Y118" s="82"/>
      <c r="Z118" s="82"/>
    </row>
    <row r="119" spans="1:26" ht="15.75" customHeight="1">
      <c r="A119" s="81"/>
      <c r="B119" s="82"/>
      <c r="C119" s="85"/>
      <c r="D119" s="82"/>
      <c r="E119" s="82"/>
      <c r="F119" s="82"/>
      <c r="G119" s="82"/>
      <c r="H119" s="82"/>
      <c r="I119" s="82"/>
      <c r="J119" s="82"/>
      <c r="K119" s="82"/>
      <c r="L119" s="81"/>
      <c r="M119" s="82"/>
      <c r="N119" s="83"/>
      <c r="O119" s="81"/>
      <c r="P119" s="81"/>
      <c r="Q119" s="84"/>
      <c r="R119" s="82"/>
      <c r="S119" s="82"/>
      <c r="T119" s="82"/>
      <c r="U119" s="82"/>
      <c r="V119" s="82"/>
      <c r="W119" s="82"/>
      <c r="X119" s="82"/>
      <c r="Y119" s="82"/>
      <c r="Z119" s="82"/>
    </row>
    <row r="120" spans="1:26" ht="15.75" customHeight="1">
      <c r="A120" s="81"/>
      <c r="B120" s="82"/>
      <c r="C120" s="85"/>
      <c r="D120" s="82"/>
      <c r="E120" s="82"/>
      <c r="F120" s="82"/>
      <c r="G120" s="82"/>
      <c r="H120" s="82"/>
      <c r="I120" s="82"/>
      <c r="J120" s="82"/>
      <c r="K120" s="82"/>
      <c r="L120" s="81"/>
      <c r="M120" s="82"/>
      <c r="N120" s="83"/>
      <c r="O120" s="81"/>
      <c r="P120" s="81"/>
      <c r="Q120" s="84"/>
      <c r="R120" s="82"/>
      <c r="S120" s="82"/>
      <c r="T120" s="82"/>
      <c r="U120" s="82"/>
      <c r="V120" s="82"/>
      <c r="W120" s="82"/>
      <c r="X120" s="82"/>
      <c r="Y120" s="82"/>
      <c r="Z120" s="82"/>
    </row>
    <row r="121" spans="1:26" ht="15.75" customHeight="1">
      <c r="A121" s="81"/>
      <c r="B121" s="82"/>
      <c r="C121" s="85"/>
      <c r="D121" s="82"/>
      <c r="E121" s="82"/>
      <c r="F121" s="82"/>
      <c r="G121" s="82"/>
      <c r="H121" s="82"/>
      <c r="I121" s="82"/>
      <c r="J121" s="82"/>
      <c r="K121" s="82"/>
      <c r="L121" s="81"/>
      <c r="M121" s="82"/>
      <c r="N121" s="83"/>
      <c r="O121" s="81"/>
      <c r="P121" s="81"/>
      <c r="Q121" s="84"/>
      <c r="R121" s="82"/>
      <c r="S121" s="82"/>
      <c r="T121" s="82"/>
      <c r="U121" s="82"/>
      <c r="V121" s="82"/>
      <c r="W121" s="82"/>
      <c r="X121" s="82"/>
      <c r="Y121" s="82"/>
      <c r="Z121" s="82"/>
    </row>
    <row r="122" spans="1:26" ht="15.75" customHeight="1">
      <c r="A122" s="81"/>
      <c r="B122" s="82"/>
      <c r="C122" s="85"/>
      <c r="D122" s="82"/>
      <c r="E122" s="82"/>
      <c r="F122" s="82"/>
      <c r="G122" s="82"/>
      <c r="H122" s="82"/>
      <c r="I122" s="82"/>
      <c r="J122" s="82"/>
      <c r="K122" s="82"/>
      <c r="L122" s="81"/>
      <c r="M122" s="82"/>
      <c r="N122" s="83"/>
      <c r="O122" s="81"/>
      <c r="P122" s="81"/>
      <c r="Q122" s="84"/>
      <c r="R122" s="82"/>
      <c r="S122" s="82"/>
      <c r="T122" s="82"/>
      <c r="U122" s="82"/>
      <c r="V122" s="82"/>
      <c r="W122" s="82"/>
      <c r="X122" s="82"/>
      <c r="Y122" s="82"/>
      <c r="Z122" s="82"/>
    </row>
    <row r="123" spans="1:26" ht="15.75" customHeight="1">
      <c r="A123" s="81"/>
      <c r="B123" s="82"/>
      <c r="C123" s="85"/>
      <c r="D123" s="82"/>
      <c r="E123" s="82"/>
      <c r="F123" s="82"/>
      <c r="G123" s="82"/>
      <c r="H123" s="82"/>
      <c r="I123" s="82"/>
      <c r="J123" s="82"/>
      <c r="K123" s="82"/>
      <c r="L123" s="81"/>
      <c r="M123" s="82"/>
      <c r="N123" s="83"/>
      <c r="O123" s="81"/>
      <c r="P123" s="81"/>
      <c r="Q123" s="84"/>
      <c r="R123" s="82"/>
      <c r="S123" s="82"/>
      <c r="T123" s="82"/>
      <c r="U123" s="82"/>
      <c r="V123" s="82"/>
      <c r="W123" s="82"/>
      <c r="X123" s="82"/>
      <c r="Y123" s="82"/>
      <c r="Z123" s="82"/>
    </row>
    <row r="124" spans="1:26" ht="15.75" customHeight="1">
      <c r="A124" s="81"/>
      <c r="B124" s="82"/>
      <c r="C124" s="85"/>
      <c r="D124" s="82"/>
      <c r="E124" s="82"/>
      <c r="F124" s="82"/>
      <c r="G124" s="82"/>
      <c r="H124" s="82"/>
      <c r="I124" s="82"/>
      <c r="J124" s="82"/>
      <c r="K124" s="82"/>
      <c r="L124" s="81"/>
      <c r="M124" s="82"/>
      <c r="N124" s="83"/>
      <c r="O124" s="81"/>
      <c r="P124" s="81"/>
      <c r="Q124" s="84"/>
      <c r="R124" s="82"/>
      <c r="S124" s="82"/>
      <c r="T124" s="82"/>
      <c r="U124" s="82"/>
      <c r="V124" s="82"/>
      <c r="W124" s="82"/>
      <c r="X124" s="82"/>
      <c r="Y124" s="82"/>
      <c r="Z124" s="82"/>
    </row>
    <row r="125" spans="1:26" ht="15.75" customHeight="1">
      <c r="A125" s="81"/>
      <c r="B125" s="82"/>
      <c r="C125" s="85"/>
      <c r="D125" s="82"/>
      <c r="E125" s="82"/>
      <c r="F125" s="82"/>
      <c r="G125" s="82"/>
      <c r="H125" s="82"/>
      <c r="I125" s="82"/>
      <c r="J125" s="82"/>
      <c r="K125" s="82"/>
      <c r="L125" s="81"/>
      <c r="M125" s="82"/>
      <c r="N125" s="83"/>
      <c r="O125" s="81"/>
      <c r="P125" s="81"/>
      <c r="Q125" s="84"/>
      <c r="R125" s="82"/>
      <c r="S125" s="82"/>
      <c r="T125" s="82"/>
      <c r="U125" s="82"/>
      <c r="V125" s="82"/>
      <c r="W125" s="82"/>
      <c r="X125" s="82"/>
      <c r="Y125" s="82"/>
      <c r="Z125" s="82"/>
    </row>
    <row r="126" spans="1:26" ht="15.75" customHeight="1">
      <c r="A126" s="81"/>
      <c r="B126" s="82"/>
      <c r="C126" s="85"/>
      <c r="D126" s="82"/>
      <c r="E126" s="82"/>
      <c r="F126" s="82"/>
      <c r="G126" s="82"/>
      <c r="H126" s="82"/>
      <c r="I126" s="82"/>
      <c r="J126" s="82"/>
      <c r="K126" s="82"/>
      <c r="L126" s="81"/>
      <c r="M126" s="82"/>
      <c r="N126" s="83"/>
      <c r="O126" s="81"/>
      <c r="P126" s="81"/>
      <c r="Q126" s="84"/>
      <c r="R126" s="82"/>
      <c r="S126" s="82"/>
      <c r="T126" s="82"/>
      <c r="U126" s="82"/>
      <c r="V126" s="82"/>
      <c r="W126" s="82"/>
      <c r="X126" s="82"/>
      <c r="Y126" s="82"/>
      <c r="Z126" s="82"/>
    </row>
    <row r="127" spans="1:26" ht="15.75" customHeight="1">
      <c r="A127" s="81"/>
      <c r="B127" s="82"/>
      <c r="C127" s="85"/>
      <c r="D127" s="82"/>
      <c r="E127" s="82"/>
      <c r="F127" s="82"/>
      <c r="G127" s="82"/>
      <c r="H127" s="82"/>
      <c r="I127" s="82"/>
      <c r="J127" s="82"/>
      <c r="K127" s="82"/>
      <c r="L127" s="81"/>
      <c r="M127" s="82"/>
      <c r="N127" s="83"/>
      <c r="O127" s="81"/>
      <c r="P127" s="81"/>
      <c r="Q127" s="84"/>
      <c r="R127" s="82"/>
      <c r="S127" s="82"/>
      <c r="T127" s="82"/>
      <c r="U127" s="82"/>
      <c r="V127" s="82"/>
      <c r="W127" s="82"/>
      <c r="X127" s="82"/>
      <c r="Y127" s="82"/>
      <c r="Z127" s="82"/>
    </row>
    <row r="128" spans="1:26" ht="15.75" customHeight="1">
      <c r="A128" s="81"/>
      <c r="B128" s="82"/>
      <c r="C128" s="85"/>
      <c r="D128" s="82"/>
      <c r="E128" s="82"/>
      <c r="F128" s="82"/>
      <c r="G128" s="82"/>
      <c r="H128" s="82"/>
      <c r="I128" s="82"/>
      <c r="J128" s="82"/>
      <c r="K128" s="82"/>
      <c r="L128" s="81"/>
      <c r="M128" s="82"/>
      <c r="N128" s="83"/>
      <c r="O128" s="81"/>
      <c r="P128" s="81"/>
      <c r="Q128" s="84"/>
      <c r="R128" s="82"/>
      <c r="S128" s="82"/>
      <c r="T128" s="82"/>
      <c r="U128" s="82"/>
      <c r="V128" s="82"/>
      <c r="W128" s="82"/>
      <c r="X128" s="82"/>
      <c r="Y128" s="82"/>
      <c r="Z128" s="82"/>
    </row>
    <row r="129" spans="1:26" ht="15.75" customHeight="1">
      <c r="A129" s="81"/>
      <c r="B129" s="82"/>
      <c r="C129" s="85"/>
      <c r="D129" s="82"/>
      <c r="E129" s="82"/>
      <c r="F129" s="82"/>
      <c r="G129" s="82"/>
      <c r="H129" s="82"/>
      <c r="I129" s="82"/>
      <c r="J129" s="82"/>
      <c r="K129" s="82"/>
      <c r="L129" s="81"/>
      <c r="M129" s="82"/>
      <c r="N129" s="83"/>
      <c r="O129" s="81"/>
      <c r="P129" s="81"/>
      <c r="Q129" s="84"/>
      <c r="R129" s="82"/>
      <c r="S129" s="82"/>
      <c r="T129" s="82"/>
      <c r="U129" s="82"/>
      <c r="V129" s="82"/>
      <c r="W129" s="82"/>
      <c r="X129" s="82"/>
      <c r="Y129" s="82"/>
      <c r="Z129" s="82"/>
    </row>
    <row r="130" spans="1:26" ht="15.75" customHeight="1">
      <c r="A130" s="81"/>
      <c r="B130" s="82"/>
      <c r="C130" s="85"/>
      <c r="D130" s="82"/>
      <c r="E130" s="82"/>
      <c r="F130" s="82"/>
      <c r="G130" s="82"/>
      <c r="H130" s="82"/>
      <c r="I130" s="82"/>
      <c r="J130" s="82"/>
      <c r="K130" s="82"/>
      <c r="L130" s="81"/>
      <c r="M130" s="82"/>
      <c r="N130" s="83"/>
      <c r="O130" s="81"/>
      <c r="P130" s="81"/>
      <c r="Q130" s="84"/>
      <c r="R130" s="82"/>
      <c r="S130" s="82"/>
      <c r="T130" s="82"/>
      <c r="U130" s="82"/>
      <c r="V130" s="82"/>
      <c r="W130" s="82"/>
      <c r="X130" s="82"/>
      <c r="Y130" s="82"/>
      <c r="Z130" s="82"/>
    </row>
    <row r="131" spans="1:26" ht="15.75" customHeight="1">
      <c r="A131" s="81"/>
      <c r="B131" s="82"/>
      <c r="C131" s="85"/>
      <c r="D131" s="82"/>
      <c r="E131" s="82"/>
      <c r="F131" s="82"/>
      <c r="G131" s="82"/>
      <c r="H131" s="82"/>
      <c r="I131" s="82"/>
      <c r="J131" s="82"/>
      <c r="K131" s="82"/>
      <c r="L131" s="81"/>
      <c r="M131" s="82"/>
      <c r="N131" s="83"/>
      <c r="O131" s="81"/>
      <c r="P131" s="81"/>
      <c r="Q131" s="84"/>
      <c r="R131" s="82"/>
      <c r="S131" s="82"/>
      <c r="T131" s="82"/>
      <c r="U131" s="82"/>
      <c r="V131" s="82"/>
      <c r="W131" s="82"/>
      <c r="X131" s="82"/>
      <c r="Y131" s="82"/>
      <c r="Z131" s="82"/>
    </row>
    <row r="132" spans="1:26" ht="15.75" customHeight="1">
      <c r="A132" s="81"/>
      <c r="B132" s="82"/>
      <c r="C132" s="85"/>
      <c r="D132" s="82"/>
      <c r="E132" s="82"/>
      <c r="F132" s="82"/>
      <c r="G132" s="82"/>
      <c r="H132" s="82"/>
      <c r="I132" s="82"/>
      <c r="J132" s="82"/>
      <c r="K132" s="82"/>
      <c r="L132" s="81"/>
      <c r="M132" s="82"/>
      <c r="N132" s="83"/>
      <c r="O132" s="81"/>
      <c r="P132" s="81"/>
      <c r="Q132" s="84"/>
      <c r="R132" s="82"/>
      <c r="S132" s="82"/>
      <c r="T132" s="82"/>
      <c r="U132" s="82"/>
      <c r="V132" s="82"/>
      <c r="W132" s="82"/>
      <c r="X132" s="82"/>
      <c r="Y132" s="82"/>
      <c r="Z132" s="82"/>
    </row>
    <row r="133" spans="1:26" ht="15.75" customHeight="1">
      <c r="A133" s="81"/>
      <c r="B133" s="82"/>
      <c r="C133" s="85"/>
      <c r="D133" s="82"/>
      <c r="E133" s="82"/>
      <c r="F133" s="82"/>
      <c r="G133" s="82"/>
      <c r="H133" s="82"/>
      <c r="I133" s="82"/>
      <c r="J133" s="82"/>
      <c r="K133" s="82"/>
      <c r="L133" s="81"/>
      <c r="M133" s="82"/>
      <c r="N133" s="83"/>
      <c r="O133" s="81"/>
      <c r="P133" s="81"/>
      <c r="Q133" s="84"/>
      <c r="R133" s="82"/>
      <c r="S133" s="82"/>
      <c r="T133" s="82"/>
      <c r="U133" s="82"/>
      <c r="V133" s="82"/>
      <c r="W133" s="82"/>
      <c r="X133" s="82"/>
      <c r="Y133" s="82"/>
      <c r="Z133" s="82"/>
    </row>
    <row r="134" spans="1:26" ht="15.75" customHeight="1">
      <c r="A134" s="81"/>
      <c r="B134" s="82"/>
      <c r="C134" s="85"/>
      <c r="D134" s="82"/>
      <c r="E134" s="82"/>
      <c r="F134" s="82"/>
      <c r="G134" s="82"/>
      <c r="H134" s="82"/>
      <c r="I134" s="82"/>
      <c r="J134" s="82"/>
      <c r="K134" s="82"/>
      <c r="L134" s="81"/>
      <c r="M134" s="82"/>
      <c r="N134" s="83"/>
      <c r="O134" s="81"/>
      <c r="P134" s="81"/>
      <c r="Q134" s="84"/>
      <c r="R134" s="82"/>
      <c r="S134" s="82"/>
      <c r="T134" s="82"/>
      <c r="U134" s="82"/>
      <c r="V134" s="82"/>
      <c r="W134" s="82"/>
      <c r="X134" s="82"/>
      <c r="Y134" s="82"/>
      <c r="Z134" s="82"/>
    </row>
    <row r="135" spans="1:26" ht="15.75" customHeight="1">
      <c r="A135" s="81"/>
      <c r="B135" s="82"/>
      <c r="C135" s="85"/>
      <c r="D135" s="82"/>
      <c r="E135" s="82"/>
      <c r="F135" s="82"/>
      <c r="G135" s="82"/>
      <c r="H135" s="82"/>
      <c r="I135" s="82"/>
      <c r="J135" s="82"/>
      <c r="K135" s="82"/>
      <c r="L135" s="81"/>
      <c r="M135" s="82"/>
      <c r="N135" s="83"/>
      <c r="O135" s="81"/>
      <c r="P135" s="81"/>
      <c r="Q135" s="84"/>
      <c r="R135" s="82"/>
      <c r="S135" s="82"/>
      <c r="T135" s="82"/>
      <c r="U135" s="82"/>
      <c r="V135" s="82"/>
      <c r="W135" s="82"/>
      <c r="X135" s="82"/>
      <c r="Y135" s="82"/>
      <c r="Z135" s="82"/>
    </row>
    <row r="136" spans="1:26" ht="15.75" customHeight="1">
      <c r="A136" s="81"/>
      <c r="B136" s="82"/>
      <c r="C136" s="85"/>
      <c r="D136" s="82"/>
      <c r="E136" s="82"/>
      <c r="F136" s="82"/>
      <c r="G136" s="82"/>
      <c r="H136" s="82"/>
      <c r="I136" s="82"/>
      <c r="J136" s="82"/>
      <c r="K136" s="82"/>
      <c r="L136" s="81"/>
      <c r="M136" s="82"/>
      <c r="N136" s="83"/>
      <c r="O136" s="81"/>
      <c r="P136" s="81"/>
      <c r="Q136" s="84"/>
      <c r="R136" s="82"/>
      <c r="S136" s="82"/>
      <c r="T136" s="82"/>
      <c r="U136" s="82"/>
      <c r="V136" s="82"/>
      <c r="W136" s="82"/>
      <c r="X136" s="82"/>
      <c r="Y136" s="82"/>
      <c r="Z136" s="82"/>
    </row>
    <row r="137" spans="1:26" ht="15.75" customHeight="1">
      <c r="A137" s="81"/>
      <c r="B137" s="82"/>
      <c r="C137" s="85"/>
      <c r="D137" s="82"/>
      <c r="E137" s="82"/>
      <c r="F137" s="82"/>
      <c r="G137" s="82"/>
      <c r="H137" s="82"/>
      <c r="I137" s="82"/>
      <c r="J137" s="82"/>
      <c r="K137" s="82"/>
      <c r="L137" s="81"/>
      <c r="M137" s="82"/>
      <c r="N137" s="83"/>
      <c r="O137" s="81"/>
      <c r="P137" s="81"/>
      <c r="Q137" s="84"/>
      <c r="R137" s="82"/>
      <c r="S137" s="82"/>
      <c r="T137" s="82"/>
      <c r="U137" s="82"/>
      <c r="V137" s="82"/>
      <c r="W137" s="82"/>
      <c r="X137" s="82"/>
      <c r="Y137" s="82"/>
      <c r="Z137" s="82"/>
    </row>
    <row r="138" spans="1:26" ht="15.75" customHeight="1">
      <c r="A138" s="81"/>
      <c r="B138" s="82"/>
      <c r="C138" s="85"/>
      <c r="D138" s="82"/>
      <c r="E138" s="82"/>
      <c r="F138" s="82"/>
      <c r="G138" s="82"/>
      <c r="H138" s="82"/>
      <c r="I138" s="82"/>
      <c r="J138" s="82"/>
      <c r="K138" s="82"/>
      <c r="L138" s="81"/>
      <c r="M138" s="82"/>
      <c r="N138" s="83"/>
      <c r="O138" s="81"/>
      <c r="P138" s="81"/>
      <c r="Q138" s="84"/>
      <c r="R138" s="82"/>
      <c r="S138" s="82"/>
      <c r="T138" s="82"/>
      <c r="U138" s="82"/>
      <c r="V138" s="82"/>
      <c r="W138" s="82"/>
      <c r="X138" s="82"/>
      <c r="Y138" s="82"/>
      <c r="Z138" s="82"/>
    </row>
    <row r="139" spans="1:26" ht="15.75" customHeight="1">
      <c r="A139" s="81"/>
      <c r="B139" s="82"/>
      <c r="C139" s="85"/>
      <c r="D139" s="82"/>
      <c r="E139" s="82"/>
      <c r="F139" s="82"/>
      <c r="G139" s="82"/>
      <c r="H139" s="82"/>
      <c r="I139" s="82"/>
      <c r="J139" s="82"/>
      <c r="K139" s="82"/>
      <c r="L139" s="81"/>
      <c r="M139" s="82"/>
      <c r="N139" s="83"/>
      <c r="O139" s="81"/>
      <c r="P139" s="81"/>
      <c r="Q139" s="84"/>
      <c r="R139" s="82"/>
      <c r="S139" s="82"/>
      <c r="T139" s="82"/>
      <c r="U139" s="82"/>
      <c r="V139" s="82"/>
      <c r="W139" s="82"/>
      <c r="X139" s="82"/>
      <c r="Y139" s="82"/>
      <c r="Z139" s="82"/>
    </row>
    <row r="140" spans="1:26" ht="15.75" customHeight="1">
      <c r="A140" s="81"/>
      <c r="B140" s="82"/>
      <c r="C140" s="85"/>
      <c r="D140" s="82"/>
      <c r="E140" s="82"/>
      <c r="F140" s="82"/>
      <c r="G140" s="82"/>
      <c r="H140" s="82"/>
      <c r="I140" s="82"/>
      <c r="J140" s="82"/>
      <c r="K140" s="82"/>
      <c r="L140" s="81"/>
      <c r="M140" s="82"/>
      <c r="N140" s="83"/>
      <c r="O140" s="81"/>
      <c r="P140" s="81"/>
      <c r="Q140" s="84"/>
      <c r="R140" s="82"/>
      <c r="S140" s="82"/>
      <c r="T140" s="82"/>
      <c r="U140" s="82"/>
      <c r="V140" s="82"/>
      <c r="W140" s="82"/>
      <c r="X140" s="82"/>
      <c r="Y140" s="82"/>
      <c r="Z140" s="82"/>
    </row>
    <row r="141" spans="1:26" ht="15.75" customHeight="1">
      <c r="A141" s="81"/>
      <c r="B141" s="82"/>
      <c r="C141" s="85"/>
      <c r="D141" s="82"/>
      <c r="E141" s="82"/>
      <c r="F141" s="82"/>
      <c r="G141" s="82"/>
      <c r="H141" s="82"/>
      <c r="I141" s="82"/>
      <c r="J141" s="82"/>
      <c r="K141" s="82"/>
      <c r="L141" s="81"/>
      <c r="M141" s="82"/>
      <c r="N141" s="83"/>
      <c r="O141" s="81"/>
      <c r="P141" s="81"/>
      <c r="Q141" s="84"/>
      <c r="R141" s="82"/>
      <c r="S141" s="82"/>
      <c r="T141" s="82"/>
      <c r="U141" s="82"/>
      <c r="V141" s="82"/>
      <c r="W141" s="82"/>
      <c r="X141" s="82"/>
      <c r="Y141" s="82"/>
      <c r="Z141" s="82"/>
    </row>
    <row r="142" spans="1:26" ht="15.75" customHeight="1">
      <c r="A142" s="81"/>
      <c r="B142" s="82"/>
      <c r="C142" s="85"/>
      <c r="D142" s="82"/>
      <c r="E142" s="82"/>
      <c r="F142" s="82"/>
      <c r="G142" s="82"/>
      <c r="H142" s="82"/>
      <c r="I142" s="82"/>
      <c r="J142" s="82"/>
      <c r="K142" s="82"/>
      <c r="L142" s="81"/>
      <c r="M142" s="82"/>
      <c r="N142" s="83"/>
      <c r="O142" s="81"/>
      <c r="P142" s="81"/>
      <c r="Q142" s="84"/>
      <c r="R142" s="82"/>
      <c r="S142" s="82"/>
      <c r="T142" s="82"/>
      <c r="U142" s="82"/>
      <c r="V142" s="82"/>
      <c r="W142" s="82"/>
      <c r="X142" s="82"/>
      <c r="Y142" s="82"/>
      <c r="Z142" s="82"/>
    </row>
    <row r="143" spans="1:26" ht="15.75" customHeight="1">
      <c r="A143" s="81"/>
      <c r="B143" s="82"/>
      <c r="C143" s="85"/>
      <c r="D143" s="82"/>
      <c r="E143" s="82"/>
      <c r="F143" s="82"/>
      <c r="G143" s="82"/>
      <c r="H143" s="82"/>
      <c r="I143" s="82"/>
      <c r="J143" s="82"/>
      <c r="K143" s="82"/>
      <c r="L143" s="81"/>
      <c r="M143" s="82"/>
      <c r="N143" s="83"/>
      <c r="O143" s="81"/>
      <c r="P143" s="81"/>
      <c r="Q143" s="84"/>
      <c r="R143" s="82"/>
      <c r="S143" s="82"/>
      <c r="T143" s="82"/>
      <c r="U143" s="82"/>
      <c r="V143" s="82"/>
      <c r="W143" s="82"/>
      <c r="X143" s="82"/>
      <c r="Y143" s="82"/>
      <c r="Z143" s="82"/>
    </row>
    <row r="144" spans="1:26" ht="15.75" customHeight="1">
      <c r="A144" s="81"/>
      <c r="B144" s="82"/>
      <c r="C144" s="85"/>
      <c r="D144" s="82"/>
      <c r="E144" s="82"/>
      <c r="F144" s="82"/>
      <c r="G144" s="82"/>
      <c r="H144" s="82"/>
      <c r="I144" s="82"/>
      <c r="J144" s="82"/>
      <c r="K144" s="82"/>
      <c r="L144" s="81"/>
      <c r="M144" s="82"/>
      <c r="N144" s="83"/>
      <c r="O144" s="81"/>
      <c r="P144" s="81"/>
      <c r="Q144" s="84"/>
      <c r="R144" s="82"/>
      <c r="S144" s="82"/>
      <c r="T144" s="82"/>
      <c r="U144" s="82"/>
      <c r="V144" s="82"/>
      <c r="W144" s="82"/>
      <c r="X144" s="82"/>
      <c r="Y144" s="82"/>
      <c r="Z144" s="82"/>
    </row>
    <row r="145" spans="1:26" ht="15.75" customHeight="1">
      <c r="A145" s="81"/>
      <c r="B145" s="82"/>
      <c r="C145" s="85"/>
      <c r="D145" s="82"/>
      <c r="E145" s="82"/>
      <c r="F145" s="82"/>
      <c r="G145" s="82"/>
      <c r="H145" s="82"/>
      <c r="I145" s="82"/>
      <c r="J145" s="82"/>
      <c r="K145" s="82"/>
      <c r="L145" s="81"/>
      <c r="M145" s="82"/>
      <c r="N145" s="83"/>
      <c r="O145" s="81"/>
      <c r="P145" s="81"/>
      <c r="Q145" s="84"/>
      <c r="R145" s="82"/>
      <c r="S145" s="82"/>
      <c r="T145" s="82"/>
      <c r="U145" s="82"/>
      <c r="V145" s="82"/>
      <c r="W145" s="82"/>
      <c r="X145" s="82"/>
      <c r="Y145" s="82"/>
      <c r="Z145" s="82"/>
    </row>
    <row r="146" spans="1:26" ht="15.75" customHeight="1">
      <c r="A146" s="81"/>
      <c r="B146" s="82"/>
      <c r="C146" s="85"/>
      <c r="D146" s="82"/>
      <c r="E146" s="82"/>
      <c r="F146" s="82"/>
      <c r="G146" s="82"/>
      <c r="H146" s="82"/>
      <c r="I146" s="82"/>
      <c r="J146" s="82"/>
      <c r="K146" s="82"/>
      <c r="L146" s="81"/>
      <c r="M146" s="82"/>
      <c r="N146" s="83"/>
      <c r="O146" s="81"/>
      <c r="P146" s="81"/>
      <c r="Q146" s="84"/>
      <c r="R146" s="82"/>
      <c r="S146" s="82"/>
      <c r="T146" s="82"/>
      <c r="U146" s="82"/>
      <c r="V146" s="82"/>
      <c r="W146" s="82"/>
      <c r="X146" s="82"/>
      <c r="Y146" s="82"/>
      <c r="Z146" s="82"/>
    </row>
    <row r="147" spans="1:26" ht="15.75" customHeight="1">
      <c r="A147" s="81"/>
      <c r="B147" s="82"/>
      <c r="C147" s="85"/>
      <c r="D147" s="82"/>
      <c r="E147" s="82"/>
      <c r="F147" s="82"/>
      <c r="G147" s="82"/>
      <c r="H147" s="82"/>
      <c r="I147" s="82"/>
      <c r="J147" s="82"/>
      <c r="K147" s="82"/>
      <c r="L147" s="81"/>
      <c r="M147" s="82"/>
      <c r="N147" s="83"/>
      <c r="O147" s="81"/>
      <c r="P147" s="81"/>
      <c r="Q147" s="84"/>
      <c r="R147" s="82"/>
      <c r="S147" s="82"/>
      <c r="T147" s="82"/>
      <c r="U147" s="82"/>
      <c r="V147" s="82"/>
      <c r="W147" s="82"/>
      <c r="X147" s="82"/>
      <c r="Y147" s="82"/>
      <c r="Z147" s="82"/>
    </row>
    <row r="148" spans="1:26" ht="15.75" customHeight="1">
      <c r="A148" s="81"/>
      <c r="B148" s="82"/>
      <c r="C148" s="85"/>
      <c r="D148" s="82"/>
      <c r="E148" s="82"/>
      <c r="F148" s="82"/>
      <c r="G148" s="82"/>
      <c r="H148" s="82"/>
      <c r="I148" s="82"/>
      <c r="J148" s="82"/>
      <c r="K148" s="82"/>
      <c r="L148" s="81"/>
      <c r="M148" s="82"/>
      <c r="N148" s="83"/>
      <c r="O148" s="81"/>
      <c r="P148" s="81"/>
      <c r="Q148" s="84"/>
      <c r="R148" s="82"/>
      <c r="S148" s="82"/>
      <c r="T148" s="82"/>
      <c r="U148" s="82"/>
      <c r="V148" s="82"/>
      <c r="W148" s="82"/>
      <c r="X148" s="82"/>
      <c r="Y148" s="82"/>
      <c r="Z148" s="82"/>
    </row>
    <row r="149" spans="1:26" ht="15.75" customHeight="1">
      <c r="A149" s="81"/>
      <c r="B149" s="82"/>
      <c r="C149" s="85"/>
      <c r="D149" s="82"/>
      <c r="E149" s="82"/>
      <c r="F149" s="82"/>
      <c r="G149" s="82"/>
      <c r="H149" s="82"/>
      <c r="I149" s="82"/>
      <c r="J149" s="82"/>
      <c r="K149" s="82"/>
      <c r="L149" s="81"/>
      <c r="M149" s="82"/>
      <c r="N149" s="83"/>
      <c r="O149" s="81"/>
      <c r="P149" s="81"/>
      <c r="Q149" s="84"/>
      <c r="R149" s="82"/>
      <c r="S149" s="82"/>
      <c r="T149" s="82"/>
      <c r="U149" s="82"/>
      <c r="V149" s="82"/>
      <c r="W149" s="82"/>
      <c r="X149" s="82"/>
      <c r="Y149" s="82"/>
      <c r="Z149" s="82"/>
    </row>
    <row r="150" spans="1:26" ht="15.75" customHeight="1">
      <c r="A150" s="81"/>
      <c r="B150" s="82"/>
      <c r="C150" s="85"/>
      <c r="D150" s="82"/>
      <c r="E150" s="82"/>
      <c r="F150" s="82"/>
      <c r="G150" s="82"/>
      <c r="H150" s="82"/>
      <c r="I150" s="82"/>
      <c r="J150" s="82"/>
      <c r="K150" s="82"/>
      <c r="L150" s="81"/>
      <c r="M150" s="82"/>
      <c r="N150" s="83"/>
      <c r="O150" s="81"/>
      <c r="P150" s="81"/>
      <c r="Q150" s="84"/>
      <c r="R150" s="82"/>
      <c r="S150" s="82"/>
      <c r="T150" s="82"/>
      <c r="U150" s="82"/>
      <c r="V150" s="82"/>
      <c r="W150" s="82"/>
      <c r="X150" s="82"/>
      <c r="Y150" s="82"/>
      <c r="Z150" s="82"/>
    </row>
    <row r="151" spans="1:26" ht="15.75" customHeight="1">
      <c r="A151" s="81"/>
      <c r="B151" s="82"/>
      <c r="C151" s="85"/>
      <c r="D151" s="82"/>
      <c r="E151" s="82"/>
      <c r="F151" s="82"/>
      <c r="G151" s="82"/>
      <c r="H151" s="82"/>
      <c r="I151" s="82"/>
      <c r="J151" s="82"/>
      <c r="K151" s="82"/>
      <c r="L151" s="81"/>
      <c r="M151" s="82"/>
      <c r="N151" s="83"/>
      <c r="O151" s="81"/>
      <c r="P151" s="81"/>
      <c r="Q151" s="84"/>
      <c r="R151" s="82"/>
      <c r="S151" s="82"/>
      <c r="T151" s="82"/>
      <c r="U151" s="82"/>
      <c r="V151" s="82"/>
      <c r="W151" s="82"/>
      <c r="X151" s="82"/>
      <c r="Y151" s="82"/>
      <c r="Z151" s="82"/>
    </row>
    <row r="152" spans="1:26" ht="15.75" customHeight="1">
      <c r="A152" s="81"/>
      <c r="B152" s="82"/>
      <c r="C152" s="85"/>
      <c r="D152" s="82"/>
      <c r="E152" s="82"/>
      <c r="F152" s="82"/>
      <c r="G152" s="82"/>
      <c r="H152" s="82"/>
      <c r="I152" s="82"/>
      <c r="J152" s="82"/>
      <c r="K152" s="82"/>
      <c r="L152" s="81"/>
      <c r="M152" s="82"/>
      <c r="N152" s="83"/>
      <c r="O152" s="81"/>
      <c r="P152" s="81"/>
      <c r="Q152" s="84"/>
      <c r="R152" s="82"/>
      <c r="S152" s="82"/>
      <c r="T152" s="82"/>
      <c r="U152" s="82"/>
      <c r="V152" s="82"/>
      <c r="W152" s="82"/>
      <c r="X152" s="82"/>
      <c r="Y152" s="82"/>
      <c r="Z152" s="82"/>
    </row>
    <row r="153" spans="1:26" ht="15.75" customHeight="1">
      <c r="A153" s="81"/>
      <c r="B153" s="82"/>
      <c r="C153" s="85"/>
      <c r="D153" s="82"/>
      <c r="E153" s="82"/>
      <c r="F153" s="82"/>
      <c r="G153" s="82"/>
      <c r="H153" s="82"/>
      <c r="I153" s="82"/>
      <c r="J153" s="82"/>
      <c r="K153" s="82"/>
      <c r="L153" s="81"/>
      <c r="M153" s="82"/>
      <c r="N153" s="83"/>
      <c r="O153" s="81"/>
      <c r="P153" s="81"/>
      <c r="Q153" s="84"/>
      <c r="R153" s="82"/>
      <c r="S153" s="82"/>
      <c r="T153" s="82"/>
      <c r="U153" s="82"/>
      <c r="V153" s="82"/>
      <c r="W153" s="82"/>
      <c r="X153" s="82"/>
      <c r="Y153" s="82"/>
      <c r="Z153" s="82"/>
    </row>
    <row r="154" spans="1:26" ht="15.75" customHeight="1">
      <c r="A154" s="81"/>
      <c r="B154" s="82"/>
      <c r="C154" s="85"/>
      <c r="D154" s="82"/>
      <c r="E154" s="82"/>
      <c r="F154" s="82"/>
      <c r="G154" s="82"/>
      <c r="H154" s="82"/>
      <c r="I154" s="82"/>
      <c r="J154" s="82"/>
      <c r="K154" s="82"/>
      <c r="L154" s="81"/>
      <c r="M154" s="82"/>
      <c r="N154" s="83"/>
      <c r="O154" s="81"/>
      <c r="P154" s="81"/>
      <c r="Q154" s="84"/>
      <c r="R154" s="82"/>
      <c r="S154" s="82"/>
      <c r="T154" s="82"/>
      <c r="U154" s="82"/>
      <c r="V154" s="82"/>
      <c r="W154" s="82"/>
      <c r="X154" s="82"/>
      <c r="Y154" s="82"/>
      <c r="Z154" s="82"/>
    </row>
    <row r="155" spans="1:26" ht="15.75" customHeight="1">
      <c r="A155" s="81"/>
      <c r="B155" s="82"/>
      <c r="C155" s="85"/>
      <c r="D155" s="82"/>
      <c r="E155" s="82"/>
      <c r="F155" s="82"/>
      <c r="G155" s="82"/>
      <c r="H155" s="82"/>
      <c r="I155" s="82"/>
      <c r="J155" s="82"/>
      <c r="K155" s="82"/>
      <c r="L155" s="81"/>
      <c r="M155" s="82"/>
      <c r="N155" s="83"/>
      <c r="O155" s="81"/>
      <c r="P155" s="81"/>
      <c r="Q155" s="84"/>
      <c r="R155" s="82"/>
      <c r="S155" s="82"/>
      <c r="T155" s="82"/>
      <c r="U155" s="82"/>
      <c r="V155" s="82"/>
      <c r="W155" s="82"/>
      <c r="X155" s="82"/>
      <c r="Y155" s="82"/>
      <c r="Z155" s="82"/>
    </row>
    <row r="156" spans="1:26" ht="15.75" customHeight="1">
      <c r="A156" s="81"/>
      <c r="B156" s="82"/>
      <c r="C156" s="85"/>
      <c r="D156" s="82"/>
      <c r="E156" s="82"/>
      <c r="F156" s="82"/>
      <c r="G156" s="82"/>
      <c r="H156" s="82"/>
      <c r="I156" s="82"/>
      <c r="J156" s="82"/>
      <c r="K156" s="82"/>
      <c r="L156" s="81"/>
      <c r="M156" s="82"/>
      <c r="N156" s="83"/>
      <c r="O156" s="81"/>
      <c r="P156" s="81"/>
      <c r="Q156" s="84"/>
      <c r="R156" s="82"/>
      <c r="S156" s="82"/>
      <c r="T156" s="82"/>
      <c r="U156" s="82"/>
      <c r="V156" s="82"/>
      <c r="W156" s="82"/>
      <c r="X156" s="82"/>
      <c r="Y156" s="82"/>
      <c r="Z156" s="82"/>
    </row>
    <row r="157" spans="1:26" ht="15.75" customHeight="1">
      <c r="A157" s="81"/>
      <c r="B157" s="82"/>
      <c r="C157" s="85"/>
      <c r="D157" s="82"/>
      <c r="E157" s="82"/>
      <c r="F157" s="82"/>
      <c r="G157" s="82"/>
      <c r="H157" s="82"/>
      <c r="I157" s="82"/>
      <c r="J157" s="82"/>
      <c r="K157" s="82"/>
      <c r="L157" s="81"/>
      <c r="M157" s="82"/>
      <c r="N157" s="83"/>
      <c r="O157" s="81"/>
      <c r="P157" s="81"/>
      <c r="Q157" s="84"/>
      <c r="R157" s="82"/>
      <c r="S157" s="82"/>
      <c r="T157" s="82"/>
      <c r="U157" s="82"/>
      <c r="V157" s="82"/>
      <c r="W157" s="82"/>
      <c r="X157" s="82"/>
      <c r="Y157" s="82"/>
      <c r="Z157" s="82"/>
    </row>
    <row r="158" spans="1:26" ht="15.75" customHeight="1">
      <c r="A158" s="81"/>
      <c r="B158" s="82"/>
      <c r="C158" s="85"/>
      <c r="D158" s="82"/>
      <c r="E158" s="82"/>
      <c r="F158" s="82"/>
      <c r="G158" s="82"/>
      <c r="H158" s="82"/>
      <c r="I158" s="82"/>
      <c r="J158" s="82"/>
      <c r="K158" s="82"/>
      <c r="L158" s="81"/>
      <c r="M158" s="82"/>
      <c r="N158" s="83"/>
      <c r="O158" s="81"/>
      <c r="P158" s="81"/>
      <c r="Q158" s="84"/>
      <c r="R158" s="82"/>
      <c r="S158" s="82"/>
      <c r="T158" s="82"/>
      <c r="U158" s="82"/>
      <c r="V158" s="82"/>
      <c r="W158" s="82"/>
      <c r="X158" s="82"/>
      <c r="Y158" s="82"/>
      <c r="Z158" s="82"/>
    </row>
    <row r="159" spans="1:26" ht="15.75" customHeight="1">
      <c r="A159" s="81"/>
      <c r="B159" s="82"/>
      <c r="C159" s="85"/>
      <c r="D159" s="82"/>
      <c r="E159" s="82"/>
      <c r="F159" s="82"/>
      <c r="G159" s="82"/>
      <c r="H159" s="82"/>
      <c r="I159" s="82"/>
      <c r="J159" s="82"/>
      <c r="K159" s="82"/>
      <c r="L159" s="81"/>
      <c r="M159" s="82"/>
      <c r="N159" s="83"/>
      <c r="O159" s="81"/>
      <c r="P159" s="81"/>
      <c r="Q159" s="84"/>
      <c r="R159" s="82"/>
      <c r="S159" s="82"/>
      <c r="T159" s="82"/>
      <c r="U159" s="82"/>
      <c r="V159" s="82"/>
      <c r="W159" s="82"/>
      <c r="X159" s="82"/>
      <c r="Y159" s="82"/>
      <c r="Z159" s="82"/>
    </row>
    <row r="160" spans="1:26" ht="15.75" customHeight="1">
      <c r="A160" s="81"/>
      <c r="B160" s="82"/>
      <c r="C160" s="85"/>
      <c r="D160" s="82"/>
      <c r="E160" s="82"/>
      <c r="F160" s="82"/>
      <c r="G160" s="82"/>
      <c r="H160" s="82"/>
      <c r="I160" s="82"/>
      <c r="J160" s="82"/>
      <c r="K160" s="82"/>
      <c r="L160" s="81"/>
      <c r="M160" s="82"/>
      <c r="N160" s="83"/>
      <c r="O160" s="81"/>
      <c r="P160" s="81"/>
      <c r="Q160" s="84"/>
      <c r="R160" s="82"/>
      <c r="S160" s="82"/>
      <c r="T160" s="82"/>
      <c r="U160" s="82"/>
      <c r="V160" s="82"/>
      <c r="W160" s="82"/>
      <c r="X160" s="82"/>
      <c r="Y160" s="82"/>
      <c r="Z160" s="82"/>
    </row>
    <row r="161" spans="1:26" ht="15.75" customHeight="1">
      <c r="A161" s="81"/>
      <c r="B161" s="82"/>
      <c r="C161" s="85"/>
      <c r="D161" s="82"/>
      <c r="E161" s="82"/>
      <c r="F161" s="82"/>
      <c r="G161" s="82"/>
      <c r="H161" s="82"/>
      <c r="I161" s="82"/>
      <c r="J161" s="82"/>
      <c r="K161" s="82"/>
      <c r="L161" s="81"/>
      <c r="M161" s="82"/>
      <c r="N161" s="83"/>
      <c r="O161" s="81"/>
      <c r="P161" s="81"/>
      <c r="Q161" s="84"/>
      <c r="R161" s="82"/>
      <c r="S161" s="82"/>
      <c r="T161" s="82"/>
      <c r="U161" s="82"/>
      <c r="V161" s="82"/>
      <c r="W161" s="82"/>
      <c r="X161" s="82"/>
      <c r="Y161" s="82"/>
      <c r="Z161" s="82"/>
    </row>
    <row r="162" spans="1:26" ht="15.75" customHeight="1">
      <c r="A162" s="81"/>
      <c r="B162" s="82"/>
      <c r="C162" s="85"/>
      <c r="D162" s="82"/>
      <c r="E162" s="82"/>
      <c r="F162" s="82"/>
      <c r="G162" s="82"/>
      <c r="H162" s="82"/>
      <c r="I162" s="82"/>
      <c r="J162" s="82"/>
      <c r="K162" s="82"/>
      <c r="L162" s="81"/>
      <c r="M162" s="82"/>
      <c r="N162" s="83"/>
      <c r="O162" s="81"/>
      <c r="P162" s="81"/>
      <c r="Q162" s="84"/>
      <c r="R162" s="82"/>
      <c r="S162" s="82"/>
      <c r="T162" s="82"/>
      <c r="U162" s="82"/>
      <c r="V162" s="82"/>
      <c r="W162" s="82"/>
      <c r="X162" s="82"/>
      <c r="Y162" s="82"/>
      <c r="Z162" s="82"/>
    </row>
    <row r="163" spans="1:26" ht="15.75" customHeight="1">
      <c r="A163" s="81"/>
      <c r="B163" s="82"/>
      <c r="C163" s="85"/>
      <c r="D163" s="82"/>
      <c r="E163" s="82"/>
      <c r="F163" s="82"/>
      <c r="G163" s="82"/>
      <c r="H163" s="82"/>
      <c r="I163" s="82"/>
      <c r="J163" s="82"/>
      <c r="K163" s="82"/>
      <c r="L163" s="81"/>
      <c r="M163" s="82"/>
      <c r="N163" s="83"/>
      <c r="O163" s="81"/>
      <c r="P163" s="81"/>
      <c r="Q163" s="84"/>
      <c r="R163" s="82"/>
      <c r="S163" s="82"/>
      <c r="T163" s="82"/>
      <c r="U163" s="82"/>
      <c r="V163" s="82"/>
      <c r="W163" s="82"/>
      <c r="X163" s="82"/>
      <c r="Y163" s="82"/>
      <c r="Z163" s="82"/>
    </row>
    <row r="164" spans="1:26" ht="15.75" customHeight="1">
      <c r="A164" s="81"/>
      <c r="B164" s="82"/>
      <c r="C164" s="85"/>
      <c r="D164" s="82"/>
      <c r="E164" s="82"/>
      <c r="F164" s="82"/>
      <c r="G164" s="82"/>
      <c r="H164" s="82"/>
      <c r="I164" s="82"/>
      <c r="J164" s="82"/>
      <c r="K164" s="82"/>
      <c r="L164" s="81"/>
      <c r="M164" s="82"/>
      <c r="N164" s="83"/>
      <c r="O164" s="81"/>
      <c r="P164" s="81"/>
      <c r="Q164" s="84"/>
      <c r="R164" s="82"/>
      <c r="S164" s="82"/>
      <c r="T164" s="82"/>
      <c r="U164" s="82"/>
      <c r="V164" s="82"/>
      <c r="W164" s="82"/>
      <c r="X164" s="82"/>
      <c r="Y164" s="82"/>
      <c r="Z164" s="82"/>
    </row>
    <row r="165" spans="1:26" ht="15.75" customHeight="1">
      <c r="A165" s="81"/>
      <c r="B165" s="82"/>
      <c r="C165" s="85"/>
      <c r="D165" s="82"/>
      <c r="E165" s="82"/>
      <c r="F165" s="82"/>
      <c r="G165" s="82"/>
      <c r="H165" s="82"/>
      <c r="I165" s="82"/>
      <c r="J165" s="82"/>
      <c r="K165" s="82"/>
      <c r="L165" s="81"/>
      <c r="M165" s="82"/>
      <c r="N165" s="83"/>
      <c r="O165" s="81"/>
      <c r="P165" s="81"/>
      <c r="Q165" s="84"/>
      <c r="R165" s="82"/>
      <c r="S165" s="82"/>
      <c r="T165" s="82"/>
      <c r="U165" s="82"/>
      <c r="V165" s="82"/>
      <c r="W165" s="82"/>
      <c r="X165" s="82"/>
      <c r="Y165" s="82"/>
      <c r="Z165" s="82"/>
    </row>
    <row r="166" spans="1:26" ht="15.75" customHeight="1">
      <c r="A166" s="81"/>
      <c r="B166" s="82"/>
      <c r="C166" s="85"/>
      <c r="D166" s="82"/>
      <c r="E166" s="82"/>
      <c r="F166" s="82"/>
      <c r="G166" s="82"/>
      <c r="H166" s="82"/>
      <c r="I166" s="82"/>
      <c r="J166" s="82"/>
      <c r="K166" s="82"/>
      <c r="L166" s="81"/>
      <c r="M166" s="82"/>
      <c r="N166" s="83"/>
      <c r="O166" s="81"/>
      <c r="P166" s="81"/>
      <c r="Q166" s="84"/>
      <c r="R166" s="82"/>
      <c r="S166" s="82"/>
      <c r="T166" s="82"/>
      <c r="U166" s="82"/>
      <c r="V166" s="82"/>
      <c r="W166" s="82"/>
      <c r="X166" s="82"/>
      <c r="Y166" s="82"/>
      <c r="Z166" s="82"/>
    </row>
    <row r="167" spans="1:26" ht="15.75" customHeight="1">
      <c r="A167" s="81"/>
      <c r="B167" s="82"/>
      <c r="C167" s="85"/>
      <c r="D167" s="82"/>
      <c r="E167" s="82"/>
      <c r="F167" s="82"/>
      <c r="G167" s="82"/>
      <c r="H167" s="82"/>
      <c r="I167" s="82"/>
      <c r="J167" s="82"/>
      <c r="K167" s="82"/>
      <c r="L167" s="81"/>
      <c r="M167" s="82"/>
      <c r="N167" s="83"/>
      <c r="O167" s="81"/>
      <c r="P167" s="81"/>
      <c r="Q167" s="84"/>
      <c r="R167" s="82"/>
      <c r="S167" s="82"/>
      <c r="T167" s="82"/>
      <c r="U167" s="82"/>
      <c r="V167" s="82"/>
      <c r="W167" s="82"/>
      <c r="X167" s="82"/>
      <c r="Y167" s="82"/>
      <c r="Z167" s="82"/>
    </row>
    <row r="168" spans="1:26" ht="15.75" customHeight="1">
      <c r="A168" s="81"/>
      <c r="B168" s="82"/>
      <c r="C168" s="85"/>
      <c r="D168" s="82"/>
      <c r="E168" s="82"/>
      <c r="F168" s="82"/>
      <c r="G168" s="82"/>
      <c r="H168" s="82"/>
      <c r="I168" s="82"/>
      <c r="J168" s="82"/>
      <c r="K168" s="82"/>
      <c r="L168" s="81"/>
      <c r="M168" s="82"/>
      <c r="N168" s="83"/>
      <c r="O168" s="81"/>
      <c r="P168" s="81"/>
      <c r="Q168" s="84"/>
      <c r="R168" s="82"/>
      <c r="S168" s="82"/>
      <c r="T168" s="82"/>
      <c r="U168" s="82"/>
      <c r="V168" s="82"/>
      <c r="W168" s="82"/>
      <c r="X168" s="82"/>
      <c r="Y168" s="82"/>
      <c r="Z168" s="82"/>
    </row>
    <row r="169" spans="1:26" ht="15.75" customHeight="1">
      <c r="A169" s="81"/>
      <c r="B169" s="82"/>
      <c r="C169" s="85"/>
      <c r="D169" s="82"/>
      <c r="E169" s="82"/>
      <c r="F169" s="82"/>
      <c r="G169" s="82"/>
      <c r="H169" s="82"/>
      <c r="I169" s="82"/>
      <c r="J169" s="82"/>
      <c r="K169" s="82"/>
      <c r="L169" s="81"/>
      <c r="M169" s="82"/>
      <c r="N169" s="83"/>
      <c r="O169" s="81"/>
      <c r="P169" s="81"/>
      <c r="Q169" s="84"/>
      <c r="R169" s="82"/>
      <c r="S169" s="82"/>
      <c r="T169" s="82"/>
      <c r="U169" s="82"/>
      <c r="V169" s="82"/>
      <c r="W169" s="82"/>
      <c r="X169" s="82"/>
      <c r="Y169" s="82"/>
      <c r="Z169" s="82"/>
    </row>
    <row r="170" spans="1:26" ht="15.75" customHeight="1">
      <c r="A170" s="81"/>
      <c r="B170" s="82"/>
      <c r="C170" s="85"/>
      <c r="D170" s="82"/>
      <c r="E170" s="82"/>
      <c r="F170" s="82"/>
      <c r="G170" s="82"/>
      <c r="H170" s="82"/>
      <c r="I170" s="82"/>
      <c r="J170" s="82"/>
      <c r="K170" s="82"/>
      <c r="L170" s="81"/>
      <c r="M170" s="82"/>
      <c r="N170" s="83"/>
      <c r="O170" s="81"/>
      <c r="P170" s="81"/>
      <c r="Q170" s="84"/>
      <c r="R170" s="82"/>
      <c r="S170" s="82"/>
      <c r="T170" s="82"/>
      <c r="U170" s="82"/>
      <c r="V170" s="82"/>
      <c r="W170" s="82"/>
      <c r="X170" s="82"/>
      <c r="Y170" s="82"/>
      <c r="Z170" s="82"/>
    </row>
    <row r="171" spans="1:26" ht="15.75" customHeight="1">
      <c r="A171" s="81"/>
      <c r="B171" s="82"/>
      <c r="C171" s="85"/>
      <c r="D171" s="82"/>
      <c r="E171" s="82"/>
      <c r="F171" s="82"/>
      <c r="G171" s="82"/>
      <c r="H171" s="82"/>
      <c r="I171" s="82"/>
      <c r="J171" s="82"/>
      <c r="K171" s="82"/>
      <c r="L171" s="81"/>
      <c r="M171" s="82"/>
      <c r="N171" s="83"/>
      <c r="O171" s="81"/>
      <c r="P171" s="81"/>
      <c r="Q171" s="84"/>
      <c r="R171" s="82"/>
      <c r="S171" s="82"/>
      <c r="T171" s="82"/>
      <c r="U171" s="82"/>
      <c r="V171" s="82"/>
      <c r="W171" s="82"/>
      <c r="X171" s="82"/>
      <c r="Y171" s="82"/>
      <c r="Z171" s="82"/>
    </row>
    <row r="172" spans="1:26" ht="15.75" customHeight="1">
      <c r="A172" s="81"/>
      <c r="B172" s="82"/>
      <c r="C172" s="85"/>
      <c r="D172" s="82"/>
      <c r="E172" s="82"/>
      <c r="F172" s="82"/>
      <c r="G172" s="82"/>
      <c r="H172" s="82"/>
      <c r="I172" s="82"/>
      <c r="J172" s="82"/>
      <c r="K172" s="82"/>
      <c r="L172" s="81"/>
      <c r="M172" s="82"/>
      <c r="N172" s="83"/>
      <c r="O172" s="81"/>
      <c r="P172" s="81"/>
      <c r="Q172" s="84"/>
      <c r="R172" s="82"/>
      <c r="S172" s="82"/>
      <c r="T172" s="82"/>
      <c r="U172" s="82"/>
      <c r="V172" s="82"/>
      <c r="W172" s="82"/>
      <c r="X172" s="82"/>
      <c r="Y172" s="82"/>
      <c r="Z172" s="82"/>
    </row>
    <row r="173" spans="1:26" ht="15.75" customHeight="1">
      <c r="A173" s="81"/>
      <c r="B173" s="82"/>
      <c r="C173" s="85"/>
      <c r="D173" s="82"/>
      <c r="E173" s="82"/>
      <c r="F173" s="82"/>
      <c r="G173" s="82"/>
      <c r="H173" s="82"/>
      <c r="I173" s="82"/>
      <c r="J173" s="82"/>
      <c r="K173" s="82"/>
      <c r="L173" s="81"/>
      <c r="M173" s="82"/>
      <c r="N173" s="83"/>
      <c r="O173" s="81"/>
      <c r="P173" s="81"/>
      <c r="Q173" s="84"/>
      <c r="R173" s="82"/>
      <c r="S173" s="82"/>
      <c r="T173" s="82"/>
      <c r="U173" s="82"/>
      <c r="V173" s="82"/>
      <c r="W173" s="82"/>
      <c r="X173" s="82"/>
      <c r="Y173" s="82"/>
      <c r="Z173" s="82"/>
    </row>
    <row r="174" spans="1:26" ht="15.75" customHeight="1">
      <c r="A174" s="81"/>
      <c r="B174" s="82"/>
      <c r="C174" s="85"/>
      <c r="D174" s="82"/>
      <c r="E174" s="82"/>
      <c r="F174" s="82"/>
      <c r="G174" s="82"/>
      <c r="H174" s="82"/>
      <c r="I174" s="82"/>
      <c r="J174" s="82"/>
      <c r="K174" s="82"/>
      <c r="L174" s="81"/>
      <c r="M174" s="82"/>
      <c r="N174" s="83"/>
      <c r="O174" s="81"/>
      <c r="P174" s="81"/>
      <c r="Q174" s="84"/>
      <c r="R174" s="82"/>
      <c r="S174" s="82"/>
      <c r="T174" s="82"/>
      <c r="U174" s="82"/>
      <c r="V174" s="82"/>
      <c r="W174" s="82"/>
      <c r="X174" s="82"/>
      <c r="Y174" s="82"/>
      <c r="Z174" s="82"/>
    </row>
    <row r="175" spans="1:26" ht="15.75" customHeight="1">
      <c r="A175" s="81"/>
      <c r="B175" s="82"/>
      <c r="C175" s="85"/>
      <c r="D175" s="82"/>
      <c r="E175" s="82"/>
      <c r="F175" s="82"/>
      <c r="G175" s="82"/>
      <c r="H175" s="82"/>
      <c r="I175" s="82"/>
      <c r="J175" s="82"/>
      <c r="K175" s="82"/>
      <c r="L175" s="81"/>
      <c r="M175" s="82"/>
      <c r="N175" s="83"/>
      <c r="O175" s="81"/>
      <c r="P175" s="81"/>
      <c r="Q175" s="84"/>
      <c r="R175" s="82"/>
      <c r="S175" s="82"/>
      <c r="T175" s="82"/>
      <c r="U175" s="82"/>
      <c r="V175" s="82"/>
      <c r="W175" s="82"/>
      <c r="X175" s="82"/>
      <c r="Y175" s="82"/>
      <c r="Z175" s="82"/>
    </row>
    <row r="176" spans="1:26" ht="15.75" customHeight="1">
      <c r="A176" s="81"/>
      <c r="B176" s="82"/>
      <c r="C176" s="85"/>
      <c r="D176" s="82"/>
      <c r="E176" s="82"/>
      <c r="F176" s="82"/>
      <c r="G176" s="82"/>
      <c r="H176" s="82"/>
      <c r="I176" s="82"/>
      <c r="J176" s="82"/>
      <c r="K176" s="82"/>
      <c r="L176" s="81"/>
      <c r="M176" s="82"/>
      <c r="N176" s="83"/>
      <c r="O176" s="81"/>
      <c r="P176" s="81"/>
      <c r="Q176" s="84"/>
      <c r="R176" s="82"/>
      <c r="S176" s="82"/>
      <c r="T176" s="82"/>
      <c r="U176" s="82"/>
      <c r="V176" s="82"/>
      <c r="W176" s="82"/>
      <c r="X176" s="82"/>
      <c r="Y176" s="82"/>
      <c r="Z176" s="82"/>
    </row>
    <row r="177" spans="1:26" ht="15.75" customHeight="1">
      <c r="A177" s="81"/>
      <c r="B177" s="82"/>
      <c r="C177" s="85"/>
      <c r="D177" s="82"/>
      <c r="E177" s="82"/>
      <c r="F177" s="82"/>
      <c r="G177" s="82"/>
      <c r="H177" s="82"/>
      <c r="I177" s="82"/>
      <c r="J177" s="82"/>
      <c r="K177" s="82"/>
      <c r="L177" s="81"/>
      <c r="M177" s="82"/>
      <c r="N177" s="83"/>
      <c r="O177" s="81"/>
      <c r="P177" s="81"/>
      <c r="Q177" s="84"/>
      <c r="R177" s="82"/>
      <c r="S177" s="82"/>
      <c r="T177" s="82"/>
      <c r="U177" s="82"/>
      <c r="V177" s="82"/>
      <c r="W177" s="82"/>
      <c r="X177" s="82"/>
      <c r="Y177" s="82"/>
      <c r="Z177" s="82"/>
    </row>
    <row r="178" spans="1:26" ht="15.75" customHeight="1">
      <c r="A178" s="81"/>
      <c r="B178" s="82"/>
      <c r="C178" s="85"/>
      <c r="D178" s="82"/>
      <c r="E178" s="82"/>
      <c r="F178" s="82"/>
      <c r="G178" s="82"/>
      <c r="H178" s="82"/>
      <c r="I178" s="82"/>
      <c r="J178" s="82"/>
      <c r="K178" s="82"/>
      <c r="L178" s="81"/>
      <c r="M178" s="82"/>
      <c r="N178" s="83"/>
      <c r="O178" s="81"/>
      <c r="P178" s="81"/>
      <c r="Q178" s="84"/>
      <c r="R178" s="82"/>
      <c r="S178" s="82"/>
      <c r="T178" s="82"/>
      <c r="U178" s="82"/>
      <c r="V178" s="82"/>
      <c r="W178" s="82"/>
      <c r="X178" s="82"/>
      <c r="Y178" s="82"/>
      <c r="Z178" s="82"/>
    </row>
    <row r="179" spans="1:26" ht="15.75" customHeight="1">
      <c r="A179" s="81"/>
      <c r="B179" s="82"/>
      <c r="C179" s="85"/>
      <c r="D179" s="82"/>
      <c r="E179" s="82"/>
      <c r="F179" s="82"/>
      <c r="G179" s="82"/>
      <c r="H179" s="82"/>
      <c r="I179" s="82"/>
      <c r="J179" s="82"/>
      <c r="K179" s="82"/>
      <c r="L179" s="81"/>
      <c r="M179" s="82"/>
      <c r="N179" s="83"/>
      <c r="O179" s="81"/>
      <c r="P179" s="81"/>
      <c r="Q179" s="84"/>
      <c r="R179" s="82"/>
      <c r="S179" s="82"/>
      <c r="T179" s="82"/>
      <c r="U179" s="82"/>
      <c r="V179" s="82"/>
      <c r="W179" s="82"/>
      <c r="X179" s="82"/>
      <c r="Y179" s="82"/>
      <c r="Z179" s="82"/>
    </row>
    <row r="180" spans="1:26" ht="15.75" customHeight="1">
      <c r="A180" s="81"/>
      <c r="B180" s="82"/>
      <c r="C180" s="85"/>
      <c r="D180" s="82"/>
      <c r="E180" s="82"/>
      <c r="F180" s="82"/>
      <c r="G180" s="82"/>
      <c r="H180" s="82"/>
      <c r="I180" s="82"/>
      <c r="J180" s="82"/>
      <c r="K180" s="82"/>
      <c r="L180" s="81"/>
      <c r="M180" s="82"/>
      <c r="N180" s="83"/>
      <c r="O180" s="81"/>
      <c r="P180" s="81"/>
      <c r="Q180" s="84"/>
      <c r="R180" s="82"/>
      <c r="S180" s="82"/>
      <c r="T180" s="82"/>
      <c r="U180" s="82"/>
      <c r="V180" s="82"/>
      <c r="W180" s="82"/>
      <c r="X180" s="82"/>
      <c r="Y180" s="82"/>
      <c r="Z180" s="82"/>
    </row>
    <row r="181" spans="1:26" ht="15.75" customHeight="1">
      <c r="A181" s="81"/>
      <c r="B181" s="82"/>
      <c r="C181" s="85"/>
      <c r="D181" s="82"/>
      <c r="E181" s="82"/>
      <c r="F181" s="82"/>
      <c r="G181" s="82"/>
      <c r="H181" s="82"/>
      <c r="I181" s="82"/>
      <c r="J181" s="82"/>
      <c r="K181" s="82"/>
      <c r="L181" s="81"/>
      <c r="M181" s="82"/>
      <c r="N181" s="83"/>
      <c r="O181" s="81"/>
      <c r="P181" s="81"/>
      <c r="Q181" s="84"/>
      <c r="R181" s="82"/>
      <c r="S181" s="82"/>
      <c r="T181" s="82"/>
      <c r="U181" s="82"/>
      <c r="V181" s="82"/>
      <c r="W181" s="82"/>
      <c r="X181" s="82"/>
      <c r="Y181" s="82"/>
      <c r="Z181" s="82"/>
    </row>
    <row r="182" spans="1:26" ht="15.75" customHeight="1">
      <c r="A182" s="81"/>
      <c r="B182" s="82"/>
      <c r="C182" s="85"/>
      <c r="D182" s="82"/>
      <c r="E182" s="82"/>
      <c r="F182" s="82"/>
      <c r="G182" s="82"/>
      <c r="H182" s="82"/>
      <c r="I182" s="82"/>
      <c r="J182" s="82"/>
      <c r="K182" s="82"/>
      <c r="L182" s="81"/>
      <c r="M182" s="82"/>
      <c r="N182" s="83"/>
      <c r="O182" s="81"/>
      <c r="P182" s="81"/>
      <c r="Q182" s="84"/>
      <c r="R182" s="82"/>
      <c r="S182" s="82"/>
      <c r="T182" s="82"/>
      <c r="U182" s="82"/>
      <c r="V182" s="82"/>
      <c r="W182" s="82"/>
      <c r="X182" s="82"/>
      <c r="Y182" s="82"/>
      <c r="Z182" s="82"/>
    </row>
    <row r="183" spans="1:26" ht="15.75" customHeight="1">
      <c r="A183" s="81"/>
      <c r="B183" s="82"/>
      <c r="C183" s="85"/>
      <c r="D183" s="82"/>
      <c r="E183" s="82"/>
      <c r="F183" s="82"/>
      <c r="G183" s="82"/>
      <c r="H183" s="82"/>
      <c r="I183" s="82"/>
      <c r="J183" s="82"/>
      <c r="K183" s="82"/>
      <c r="L183" s="81"/>
      <c r="M183" s="82"/>
      <c r="N183" s="83"/>
      <c r="O183" s="81"/>
      <c r="P183" s="81"/>
      <c r="Q183" s="84"/>
      <c r="R183" s="82"/>
      <c r="S183" s="82"/>
      <c r="T183" s="82"/>
      <c r="U183" s="82"/>
      <c r="V183" s="82"/>
      <c r="W183" s="82"/>
      <c r="X183" s="82"/>
      <c r="Y183" s="82"/>
      <c r="Z183" s="82"/>
    </row>
    <row r="184" spans="1:26" ht="15.75" customHeight="1">
      <c r="A184" s="81"/>
      <c r="B184" s="82"/>
      <c r="C184" s="85"/>
      <c r="D184" s="82"/>
      <c r="E184" s="82"/>
      <c r="F184" s="82"/>
      <c r="G184" s="82"/>
      <c r="H184" s="82"/>
      <c r="I184" s="82"/>
      <c r="J184" s="82"/>
      <c r="K184" s="82"/>
      <c r="L184" s="81"/>
      <c r="M184" s="82"/>
      <c r="N184" s="83"/>
      <c r="O184" s="81"/>
      <c r="P184" s="81"/>
      <c r="Q184" s="84"/>
      <c r="R184" s="82"/>
      <c r="S184" s="82"/>
      <c r="T184" s="82"/>
      <c r="U184" s="82"/>
      <c r="V184" s="82"/>
      <c r="W184" s="82"/>
      <c r="X184" s="82"/>
      <c r="Y184" s="82"/>
      <c r="Z184" s="82"/>
    </row>
    <row r="185" spans="1:26" ht="15.75" customHeight="1">
      <c r="A185" s="81"/>
      <c r="B185" s="82"/>
      <c r="C185" s="85"/>
      <c r="D185" s="82"/>
      <c r="E185" s="82"/>
      <c r="F185" s="82"/>
      <c r="G185" s="82"/>
      <c r="H185" s="82"/>
      <c r="I185" s="82"/>
      <c r="J185" s="82"/>
      <c r="K185" s="82"/>
      <c r="L185" s="81"/>
      <c r="M185" s="82"/>
      <c r="N185" s="83"/>
      <c r="O185" s="81"/>
      <c r="P185" s="81"/>
      <c r="Q185" s="84"/>
      <c r="R185" s="82"/>
      <c r="S185" s="82"/>
      <c r="T185" s="82"/>
      <c r="U185" s="82"/>
      <c r="V185" s="82"/>
      <c r="W185" s="82"/>
      <c r="X185" s="82"/>
      <c r="Y185" s="82"/>
      <c r="Z185" s="82"/>
    </row>
    <row r="186" spans="1:26" ht="15.75" customHeight="1">
      <c r="A186" s="81"/>
      <c r="B186" s="82"/>
      <c r="C186" s="85"/>
      <c r="D186" s="82"/>
      <c r="E186" s="82"/>
      <c r="F186" s="82"/>
      <c r="G186" s="82"/>
      <c r="H186" s="82"/>
      <c r="I186" s="82"/>
      <c r="J186" s="82"/>
      <c r="K186" s="82"/>
      <c r="L186" s="81"/>
      <c r="M186" s="82"/>
      <c r="N186" s="83"/>
      <c r="O186" s="81"/>
      <c r="P186" s="81"/>
      <c r="Q186" s="84"/>
      <c r="R186" s="82"/>
      <c r="S186" s="82"/>
      <c r="T186" s="82"/>
      <c r="U186" s="82"/>
      <c r="V186" s="82"/>
      <c r="W186" s="82"/>
      <c r="X186" s="82"/>
      <c r="Y186" s="82"/>
      <c r="Z186" s="82"/>
    </row>
    <row r="187" spans="1:26" ht="15.75" customHeight="1">
      <c r="A187" s="81"/>
      <c r="B187" s="82"/>
      <c r="C187" s="85"/>
      <c r="D187" s="82"/>
      <c r="E187" s="82"/>
      <c r="F187" s="82"/>
      <c r="G187" s="82"/>
      <c r="H187" s="82"/>
      <c r="I187" s="82"/>
      <c r="J187" s="82"/>
      <c r="K187" s="82"/>
      <c r="L187" s="81"/>
      <c r="M187" s="82"/>
      <c r="N187" s="83"/>
      <c r="O187" s="81"/>
      <c r="P187" s="81"/>
      <c r="Q187" s="84"/>
      <c r="R187" s="82"/>
      <c r="S187" s="82"/>
      <c r="T187" s="82"/>
      <c r="U187" s="82"/>
      <c r="V187" s="82"/>
      <c r="W187" s="82"/>
      <c r="X187" s="82"/>
      <c r="Y187" s="82"/>
      <c r="Z187" s="82"/>
    </row>
    <row r="188" spans="1:26" ht="15.75" customHeight="1">
      <c r="A188" s="81"/>
      <c r="B188" s="82"/>
      <c r="C188" s="85"/>
      <c r="D188" s="82"/>
      <c r="E188" s="82"/>
      <c r="F188" s="82"/>
      <c r="G188" s="82"/>
      <c r="H188" s="82"/>
      <c r="I188" s="82"/>
      <c r="J188" s="82"/>
      <c r="K188" s="82"/>
      <c r="L188" s="81"/>
      <c r="M188" s="82"/>
      <c r="N188" s="83"/>
      <c r="O188" s="81"/>
      <c r="P188" s="81"/>
      <c r="Q188" s="84"/>
      <c r="R188" s="82"/>
      <c r="S188" s="82"/>
      <c r="T188" s="82"/>
      <c r="U188" s="82"/>
      <c r="V188" s="82"/>
      <c r="W188" s="82"/>
      <c r="X188" s="82"/>
      <c r="Y188" s="82"/>
      <c r="Z188" s="82"/>
    </row>
    <row r="189" spans="1:26" ht="15.75" customHeight="1">
      <c r="A189" s="81"/>
      <c r="B189" s="82"/>
      <c r="C189" s="85"/>
      <c r="D189" s="82"/>
      <c r="E189" s="82"/>
      <c r="F189" s="82"/>
      <c r="G189" s="82"/>
      <c r="H189" s="82"/>
      <c r="I189" s="82"/>
      <c r="J189" s="82"/>
      <c r="K189" s="82"/>
      <c r="L189" s="81"/>
      <c r="M189" s="82"/>
      <c r="N189" s="83"/>
      <c r="O189" s="81"/>
      <c r="P189" s="81"/>
      <c r="Q189" s="84"/>
      <c r="R189" s="82"/>
      <c r="S189" s="82"/>
      <c r="T189" s="82"/>
      <c r="U189" s="82"/>
      <c r="V189" s="82"/>
      <c r="W189" s="82"/>
      <c r="X189" s="82"/>
      <c r="Y189" s="82"/>
      <c r="Z189" s="82"/>
    </row>
    <row r="190" spans="1:26" ht="15.75" customHeight="1">
      <c r="A190" s="81"/>
      <c r="B190" s="82"/>
      <c r="C190" s="85"/>
      <c r="D190" s="82"/>
      <c r="E190" s="82"/>
      <c r="F190" s="82"/>
      <c r="G190" s="82"/>
      <c r="H190" s="82"/>
      <c r="I190" s="82"/>
      <c r="J190" s="82"/>
      <c r="K190" s="82"/>
      <c r="L190" s="81"/>
      <c r="M190" s="82"/>
      <c r="N190" s="83"/>
      <c r="O190" s="81"/>
      <c r="P190" s="81"/>
      <c r="Q190" s="84"/>
      <c r="R190" s="82"/>
      <c r="S190" s="82"/>
      <c r="T190" s="82"/>
      <c r="U190" s="82"/>
      <c r="V190" s="82"/>
      <c r="W190" s="82"/>
      <c r="X190" s="82"/>
      <c r="Y190" s="82"/>
      <c r="Z190" s="82"/>
    </row>
    <row r="191" spans="1:26" ht="15.75" customHeight="1">
      <c r="A191" s="81"/>
      <c r="B191" s="82"/>
      <c r="C191" s="85"/>
      <c r="D191" s="82"/>
      <c r="E191" s="82"/>
      <c r="F191" s="82"/>
      <c r="G191" s="82"/>
      <c r="H191" s="82"/>
      <c r="I191" s="82"/>
      <c r="J191" s="82"/>
      <c r="K191" s="82"/>
      <c r="L191" s="81"/>
      <c r="M191" s="82"/>
      <c r="N191" s="83"/>
      <c r="O191" s="81"/>
      <c r="P191" s="81"/>
      <c r="Q191" s="84"/>
      <c r="R191" s="82"/>
      <c r="S191" s="82"/>
      <c r="T191" s="82"/>
      <c r="U191" s="82"/>
      <c r="V191" s="82"/>
      <c r="W191" s="82"/>
      <c r="X191" s="82"/>
      <c r="Y191" s="82"/>
      <c r="Z191" s="82"/>
    </row>
    <row r="192" spans="1:26" ht="15.75" customHeight="1">
      <c r="A192" s="81"/>
      <c r="B192" s="82"/>
      <c r="C192" s="85"/>
      <c r="D192" s="82"/>
      <c r="E192" s="82"/>
      <c r="F192" s="82"/>
      <c r="G192" s="82"/>
      <c r="H192" s="82"/>
      <c r="I192" s="82"/>
      <c r="J192" s="82"/>
      <c r="K192" s="82"/>
      <c r="L192" s="81"/>
      <c r="M192" s="82"/>
      <c r="N192" s="83"/>
      <c r="O192" s="81"/>
      <c r="P192" s="81"/>
      <c r="Q192" s="84"/>
      <c r="R192" s="82"/>
      <c r="S192" s="82"/>
      <c r="T192" s="82"/>
      <c r="U192" s="82"/>
      <c r="V192" s="82"/>
      <c r="W192" s="82"/>
      <c r="X192" s="82"/>
      <c r="Y192" s="82"/>
      <c r="Z192" s="82"/>
    </row>
    <row r="193" spans="1:26" ht="15.75" customHeight="1">
      <c r="A193" s="81"/>
      <c r="B193" s="82"/>
      <c r="C193" s="85"/>
      <c r="D193" s="82"/>
      <c r="E193" s="82"/>
      <c r="F193" s="82"/>
      <c r="G193" s="82"/>
      <c r="H193" s="82"/>
      <c r="I193" s="82"/>
      <c r="J193" s="82"/>
      <c r="K193" s="82"/>
      <c r="L193" s="81"/>
      <c r="M193" s="82"/>
      <c r="N193" s="83"/>
      <c r="O193" s="81"/>
      <c r="P193" s="81"/>
      <c r="Q193" s="84"/>
      <c r="R193" s="82"/>
      <c r="S193" s="82"/>
      <c r="T193" s="82"/>
      <c r="U193" s="82"/>
      <c r="V193" s="82"/>
      <c r="W193" s="82"/>
      <c r="X193" s="82"/>
      <c r="Y193" s="82"/>
      <c r="Z193" s="82"/>
    </row>
    <row r="194" spans="1:26" ht="15.75" customHeight="1">
      <c r="A194" s="81"/>
      <c r="B194" s="82"/>
      <c r="C194" s="85"/>
      <c r="D194" s="82"/>
      <c r="E194" s="82"/>
      <c r="F194" s="82"/>
      <c r="G194" s="82"/>
      <c r="H194" s="82"/>
      <c r="I194" s="82"/>
      <c r="J194" s="82"/>
      <c r="K194" s="82"/>
      <c r="L194" s="81"/>
      <c r="M194" s="82"/>
      <c r="N194" s="83"/>
      <c r="O194" s="81"/>
      <c r="P194" s="81"/>
      <c r="Q194" s="84"/>
      <c r="R194" s="82"/>
      <c r="S194" s="82"/>
      <c r="T194" s="82"/>
      <c r="U194" s="82"/>
      <c r="V194" s="82"/>
      <c r="W194" s="82"/>
      <c r="X194" s="82"/>
      <c r="Y194" s="82"/>
      <c r="Z194" s="82"/>
    </row>
    <row r="195" spans="1:26" ht="15.75" customHeight="1">
      <c r="A195" s="81"/>
      <c r="B195" s="82"/>
      <c r="C195" s="85"/>
      <c r="D195" s="82"/>
      <c r="E195" s="82"/>
      <c r="F195" s="82"/>
      <c r="G195" s="82"/>
      <c r="H195" s="82"/>
      <c r="I195" s="82"/>
      <c r="J195" s="82"/>
      <c r="K195" s="82"/>
      <c r="L195" s="81"/>
      <c r="M195" s="82"/>
      <c r="N195" s="83"/>
      <c r="O195" s="81"/>
      <c r="P195" s="81"/>
      <c r="Q195" s="84"/>
      <c r="R195" s="82"/>
      <c r="S195" s="82"/>
      <c r="T195" s="82"/>
      <c r="U195" s="82"/>
      <c r="V195" s="82"/>
      <c r="W195" s="82"/>
      <c r="X195" s="82"/>
      <c r="Y195" s="82"/>
      <c r="Z195" s="82"/>
    </row>
    <row r="196" spans="1:26" ht="15.75" customHeight="1">
      <c r="A196" s="81"/>
      <c r="B196" s="82"/>
      <c r="C196" s="85"/>
      <c r="D196" s="82"/>
      <c r="E196" s="82"/>
      <c r="F196" s="82"/>
      <c r="G196" s="82"/>
      <c r="H196" s="82"/>
      <c r="I196" s="82"/>
      <c r="J196" s="82"/>
      <c r="K196" s="82"/>
      <c r="L196" s="81"/>
      <c r="M196" s="82"/>
      <c r="N196" s="83"/>
      <c r="O196" s="81"/>
      <c r="P196" s="81"/>
      <c r="Q196" s="84"/>
      <c r="R196" s="82"/>
      <c r="S196" s="82"/>
      <c r="T196" s="82"/>
      <c r="U196" s="82"/>
      <c r="V196" s="82"/>
      <c r="W196" s="82"/>
      <c r="X196" s="82"/>
      <c r="Y196" s="82"/>
      <c r="Z196" s="82"/>
    </row>
    <row r="197" spans="1:26" ht="15.75" customHeight="1">
      <c r="A197" s="81"/>
      <c r="B197" s="82"/>
      <c r="C197" s="85"/>
      <c r="D197" s="82"/>
      <c r="E197" s="82"/>
      <c r="F197" s="82"/>
      <c r="G197" s="82"/>
      <c r="H197" s="82"/>
      <c r="I197" s="82"/>
      <c r="J197" s="82"/>
      <c r="K197" s="82"/>
      <c r="L197" s="81"/>
      <c r="M197" s="82"/>
      <c r="N197" s="83"/>
      <c r="O197" s="81"/>
      <c r="P197" s="81"/>
      <c r="Q197" s="84"/>
      <c r="R197" s="82"/>
      <c r="S197" s="82"/>
      <c r="T197" s="82"/>
      <c r="U197" s="82"/>
      <c r="V197" s="82"/>
      <c r="W197" s="82"/>
      <c r="X197" s="82"/>
      <c r="Y197" s="82"/>
      <c r="Z197" s="82"/>
    </row>
    <row r="198" spans="1:26" ht="15.75" customHeight="1">
      <c r="A198" s="81"/>
      <c r="B198" s="82"/>
      <c r="C198" s="85"/>
      <c r="D198" s="82"/>
      <c r="E198" s="82"/>
      <c r="F198" s="82"/>
      <c r="G198" s="82"/>
      <c r="H198" s="82"/>
      <c r="I198" s="82"/>
      <c r="J198" s="82"/>
      <c r="K198" s="82"/>
      <c r="L198" s="81"/>
      <c r="M198" s="82"/>
      <c r="N198" s="83"/>
      <c r="O198" s="81"/>
      <c r="P198" s="81"/>
      <c r="Q198" s="84"/>
      <c r="R198" s="82"/>
      <c r="S198" s="82"/>
      <c r="T198" s="82"/>
      <c r="U198" s="82"/>
      <c r="V198" s="82"/>
      <c r="W198" s="82"/>
      <c r="X198" s="82"/>
      <c r="Y198" s="82"/>
      <c r="Z198" s="82"/>
    </row>
    <row r="199" spans="1:26" ht="15.75" customHeight="1">
      <c r="A199" s="81"/>
      <c r="B199" s="82"/>
      <c r="C199" s="85"/>
      <c r="D199" s="82"/>
      <c r="E199" s="82"/>
      <c r="F199" s="82"/>
      <c r="G199" s="82"/>
      <c r="H199" s="82"/>
      <c r="I199" s="82"/>
      <c r="J199" s="82"/>
      <c r="K199" s="82"/>
      <c r="L199" s="81"/>
      <c r="M199" s="82"/>
      <c r="N199" s="83"/>
      <c r="O199" s="81"/>
      <c r="P199" s="81"/>
      <c r="Q199" s="84"/>
      <c r="R199" s="82"/>
      <c r="S199" s="82"/>
      <c r="T199" s="82"/>
      <c r="U199" s="82"/>
      <c r="V199" s="82"/>
      <c r="W199" s="82"/>
      <c r="X199" s="82"/>
      <c r="Y199" s="82"/>
      <c r="Z199" s="82"/>
    </row>
    <row r="200" spans="1:26" ht="15.75" customHeight="1">
      <c r="A200" s="81"/>
      <c r="B200" s="82"/>
      <c r="C200" s="85"/>
      <c r="D200" s="82"/>
      <c r="E200" s="82"/>
      <c r="F200" s="82"/>
      <c r="G200" s="82"/>
      <c r="H200" s="82"/>
      <c r="I200" s="82"/>
      <c r="J200" s="82"/>
      <c r="K200" s="82"/>
      <c r="L200" s="81"/>
      <c r="M200" s="82"/>
      <c r="N200" s="83"/>
      <c r="O200" s="81"/>
      <c r="P200" s="81"/>
      <c r="Q200" s="84"/>
      <c r="R200" s="82"/>
      <c r="S200" s="82"/>
      <c r="T200" s="82"/>
      <c r="U200" s="82"/>
      <c r="V200" s="82"/>
      <c r="W200" s="82"/>
      <c r="X200" s="82"/>
      <c r="Y200" s="82"/>
      <c r="Z200" s="82"/>
    </row>
    <row r="201" spans="1:26" ht="15.75" customHeight="1">
      <c r="A201" s="81"/>
      <c r="B201" s="82"/>
      <c r="C201" s="85"/>
      <c r="D201" s="82"/>
      <c r="E201" s="82"/>
      <c r="F201" s="82"/>
      <c r="G201" s="82"/>
      <c r="H201" s="82"/>
      <c r="I201" s="82"/>
      <c r="J201" s="82"/>
      <c r="K201" s="82"/>
      <c r="L201" s="81"/>
      <c r="M201" s="82"/>
      <c r="N201" s="83"/>
      <c r="O201" s="81"/>
      <c r="P201" s="81"/>
      <c r="Q201" s="84"/>
      <c r="R201" s="82"/>
      <c r="S201" s="82"/>
      <c r="T201" s="82"/>
      <c r="U201" s="82"/>
      <c r="V201" s="82"/>
      <c r="W201" s="82"/>
      <c r="X201" s="82"/>
      <c r="Y201" s="82"/>
      <c r="Z201" s="82"/>
    </row>
    <row r="202" spans="1:26" ht="15.75" customHeight="1">
      <c r="A202" s="81"/>
      <c r="B202" s="82"/>
      <c r="C202" s="85"/>
      <c r="D202" s="82"/>
      <c r="E202" s="82"/>
      <c r="F202" s="82"/>
      <c r="G202" s="82"/>
      <c r="H202" s="82"/>
      <c r="I202" s="82"/>
      <c r="J202" s="82"/>
      <c r="K202" s="82"/>
      <c r="L202" s="81"/>
      <c r="M202" s="82"/>
      <c r="N202" s="83"/>
      <c r="O202" s="81"/>
      <c r="P202" s="81"/>
      <c r="Q202" s="84"/>
      <c r="R202" s="82"/>
      <c r="S202" s="82"/>
      <c r="T202" s="82"/>
      <c r="U202" s="82"/>
      <c r="V202" s="82"/>
      <c r="W202" s="82"/>
      <c r="X202" s="82"/>
      <c r="Y202" s="82"/>
      <c r="Z202" s="82"/>
    </row>
    <row r="203" spans="1:26" ht="15.75" customHeight="1">
      <c r="A203" s="81"/>
      <c r="B203" s="82"/>
      <c r="C203" s="85"/>
      <c r="D203" s="82"/>
      <c r="E203" s="82"/>
      <c r="F203" s="82"/>
      <c r="G203" s="82"/>
      <c r="H203" s="82"/>
      <c r="I203" s="82"/>
      <c r="J203" s="82"/>
      <c r="K203" s="82"/>
      <c r="L203" s="81"/>
      <c r="M203" s="82"/>
      <c r="N203" s="83"/>
      <c r="O203" s="81"/>
      <c r="P203" s="81"/>
      <c r="Q203" s="84"/>
      <c r="R203" s="82"/>
      <c r="S203" s="82"/>
      <c r="T203" s="82"/>
      <c r="U203" s="82"/>
      <c r="V203" s="82"/>
      <c r="W203" s="82"/>
      <c r="X203" s="82"/>
      <c r="Y203" s="82"/>
      <c r="Z203" s="82"/>
    </row>
    <row r="204" spans="1:26" ht="15.75" customHeight="1">
      <c r="A204" s="81"/>
      <c r="B204" s="82"/>
      <c r="C204" s="85"/>
      <c r="D204" s="82"/>
      <c r="E204" s="82"/>
      <c r="F204" s="82"/>
      <c r="G204" s="82"/>
      <c r="H204" s="82"/>
      <c r="I204" s="82"/>
      <c r="J204" s="82"/>
      <c r="K204" s="82"/>
      <c r="L204" s="81"/>
      <c r="M204" s="82"/>
      <c r="N204" s="83"/>
      <c r="O204" s="81"/>
      <c r="P204" s="81"/>
      <c r="Q204" s="84"/>
      <c r="R204" s="82"/>
      <c r="S204" s="82"/>
      <c r="T204" s="82"/>
      <c r="U204" s="82"/>
      <c r="V204" s="82"/>
      <c r="W204" s="82"/>
      <c r="X204" s="82"/>
      <c r="Y204" s="82"/>
      <c r="Z204" s="82"/>
    </row>
    <row r="205" spans="1:26" ht="15.75" customHeight="1">
      <c r="A205" s="81"/>
      <c r="B205" s="82"/>
      <c r="C205" s="85"/>
      <c r="D205" s="82"/>
      <c r="E205" s="82"/>
      <c r="F205" s="82"/>
      <c r="G205" s="82"/>
      <c r="H205" s="82"/>
      <c r="I205" s="82"/>
      <c r="J205" s="82"/>
      <c r="K205" s="82"/>
      <c r="L205" s="81"/>
      <c r="M205" s="82"/>
      <c r="N205" s="83"/>
      <c r="O205" s="81"/>
      <c r="P205" s="81"/>
      <c r="Q205" s="84"/>
      <c r="R205" s="82"/>
      <c r="S205" s="82"/>
      <c r="T205" s="82"/>
      <c r="U205" s="82"/>
      <c r="V205" s="82"/>
      <c r="W205" s="82"/>
      <c r="X205" s="82"/>
      <c r="Y205" s="82"/>
      <c r="Z205" s="82"/>
    </row>
    <row r="206" spans="1:26" ht="15.75" customHeight="1">
      <c r="A206" s="81"/>
      <c r="B206" s="82"/>
      <c r="C206" s="85"/>
      <c r="D206" s="82"/>
      <c r="E206" s="82"/>
      <c r="F206" s="82"/>
      <c r="G206" s="82"/>
      <c r="H206" s="82"/>
      <c r="I206" s="82"/>
      <c r="J206" s="82"/>
      <c r="K206" s="82"/>
      <c r="L206" s="81"/>
      <c r="M206" s="82"/>
      <c r="N206" s="83"/>
      <c r="O206" s="81"/>
      <c r="P206" s="81"/>
      <c r="Q206" s="84"/>
      <c r="R206" s="82"/>
      <c r="S206" s="82"/>
      <c r="T206" s="82"/>
      <c r="U206" s="82"/>
      <c r="V206" s="82"/>
      <c r="W206" s="82"/>
      <c r="X206" s="82"/>
      <c r="Y206" s="82"/>
      <c r="Z206" s="82"/>
    </row>
    <row r="207" spans="1:26" ht="15.75" customHeight="1">
      <c r="A207" s="81"/>
      <c r="B207" s="82"/>
      <c r="C207" s="85"/>
      <c r="D207" s="82"/>
      <c r="E207" s="82"/>
      <c r="F207" s="82"/>
      <c r="G207" s="82"/>
      <c r="H207" s="82"/>
      <c r="I207" s="82"/>
      <c r="J207" s="82"/>
      <c r="K207" s="82"/>
      <c r="L207" s="81"/>
      <c r="M207" s="82"/>
      <c r="N207" s="83"/>
      <c r="O207" s="81"/>
      <c r="P207" s="81"/>
      <c r="Q207" s="84"/>
      <c r="R207" s="82"/>
      <c r="S207" s="82"/>
      <c r="T207" s="82"/>
      <c r="U207" s="82"/>
      <c r="V207" s="82"/>
      <c r="W207" s="82"/>
      <c r="X207" s="82"/>
      <c r="Y207" s="82"/>
      <c r="Z207" s="82"/>
    </row>
    <row r="208" spans="1:26" ht="15.75" customHeight="1">
      <c r="A208" s="81"/>
      <c r="B208" s="82"/>
      <c r="C208" s="85"/>
      <c r="D208" s="82"/>
      <c r="E208" s="82"/>
      <c r="F208" s="82"/>
      <c r="G208" s="82"/>
      <c r="H208" s="82"/>
      <c r="I208" s="82"/>
      <c r="J208" s="82"/>
      <c r="K208" s="82"/>
      <c r="L208" s="81"/>
      <c r="M208" s="82"/>
      <c r="N208" s="83"/>
      <c r="O208" s="81"/>
      <c r="P208" s="81"/>
      <c r="Q208" s="84"/>
      <c r="R208" s="82"/>
      <c r="S208" s="82"/>
      <c r="T208" s="82"/>
      <c r="U208" s="82"/>
      <c r="V208" s="82"/>
      <c r="W208" s="82"/>
      <c r="X208" s="82"/>
      <c r="Y208" s="82"/>
      <c r="Z208" s="82"/>
    </row>
    <row r="209" spans="1:26" ht="15.75" customHeight="1">
      <c r="A209" s="81"/>
      <c r="B209" s="82"/>
      <c r="C209" s="85"/>
      <c r="D209" s="82"/>
      <c r="E209" s="82"/>
      <c r="F209" s="82"/>
      <c r="G209" s="82"/>
      <c r="H209" s="82"/>
      <c r="I209" s="82"/>
      <c r="J209" s="82"/>
      <c r="K209" s="82"/>
      <c r="L209" s="81"/>
      <c r="M209" s="82"/>
      <c r="N209" s="83"/>
      <c r="O209" s="81"/>
      <c r="P209" s="81"/>
      <c r="Q209" s="84"/>
      <c r="R209" s="82"/>
      <c r="S209" s="82"/>
      <c r="T209" s="82"/>
      <c r="U209" s="82"/>
      <c r="V209" s="82"/>
      <c r="W209" s="82"/>
      <c r="X209" s="82"/>
      <c r="Y209" s="82"/>
      <c r="Z209" s="82"/>
    </row>
    <row r="210" spans="1:26" ht="15.75" customHeight="1">
      <c r="A210" s="81"/>
      <c r="B210" s="82"/>
      <c r="C210" s="85"/>
      <c r="D210" s="82"/>
      <c r="E210" s="82"/>
      <c r="F210" s="82"/>
      <c r="G210" s="82"/>
      <c r="H210" s="82"/>
      <c r="I210" s="82"/>
      <c r="J210" s="82"/>
      <c r="K210" s="82"/>
      <c r="L210" s="81"/>
      <c r="M210" s="82"/>
      <c r="N210" s="83"/>
      <c r="O210" s="81"/>
      <c r="P210" s="81"/>
      <c r="Q210" s="84"/>
      <c r="R210" s="82"/>
      <c r="S210" s="82"/>
      <c r="T210" s="82"/>
      <c r="U210" s="82"/>
      <c r="V210" s="82"/>
      <c r="W210" s="82"/>
      <c r="X210" s="82"/>
      <c r="Y210" s="82"/>
      <c r="Z210" s="82"/>
    </row>
    <row r="211" spans="1:26" ht="15.75" customHeight="1">
      <c r="A211" s="81"/>
      <c r="B211" s="82"/>
      <c r="C211" s="85"/>
      <c r="D211" s="82"/>
      <c r="E211" s="82"/>
      <c r="F211" s="82"/>
      <c r="G211" s="82"/>
      <c r="H211" s="82"/>
      <c r="I211" s="82"/>
      <c r="J211" s="82"/>
      <c r="K211" s="82"/>
      <c r="L211" s="81"/>
      <c r="M211" s="82"/>
      <c r="N211" s="83"/>
      <c r="O211" s="81"/>
      <c r="P211" s="81"/>
      <c r="Q211" s="84"/>
      <c r="R211" s="82"/>
      <c r="S211" s="82"/>
      <c r="T211" s="82"/>
      <c r="U211" s="82"/>
      <c r="V211" s="82"/>
      <c r="W211" s="82"/>
      <c r="X211" s="82"/>
      <c r="Y211" s="82"/>
      <c r="Z211" s="82"/>
    </row>
    <row r="212" spans="1:26" ht="15.75" customHeight="1">
      <c r="A212" s="81"/>
      <c r="B212" s="82"/>
      <c r="C212" s="85"/>
      <c r="D212" s="82"/>
      <c r="E212" s="82"/>
      <c r="F212" s="82"/>
      <c r="G212" s="82"/>
      <c r="H212" s="82"/>
      <c r="I212" s="82"/>
      <c r="J212" s="82"/>
      <c r="K212" s="82"/>
      <c r="L212" s="81"/>
      <c r="M212" s="82"/>
      <c r="N212" s="83"/>
      <c r="O212" s="81"/>
      <c r="P212" s="81"/>
      <c r="Q212" s="84"/>
      <c r="R212" s="82"/>
      <c r="S212" s="82"/>
      <c r="T212" s="82"/>
      <c r="U212" s="82"/>
      <c r="V212" s="82"/>
      <c r="W212" s="82"/>
      <c r="X212" s="82"/>
      <c r="Y212" s="82"/>
      <c r="Z212" s="82"/>
    </row>
    <row r="213" spans="1:26" ht="15.75" customHeight="1">
      <c r="A213" s="81"/>
      <c r="B213" s="82"/>
      <c r="C213" s="85"/>
      <c r="D213" s="82"/>
      <c r="E213" s="82"/>
      <c r="F213" s="82"/>
      <c r="G213" s="82"/>
      <c r="H213" s="82"/>
      <c r="I213" s="82"/>
      <c r="J213" s="82"/>
      <c r="K213" s="82"/>
      <c r="L213" s="81"/>
      <c r="M213" s="82"/>
      <c r="N213" s="83"/>
      <c r="O213" s="81"/>
      <c r="P213" s="81"/>
      <c r="Q213" s="84"/>
      <c r="R213" s="82"/>
      <c r="S213" s="82"/>
      <c r="T213" s="82"/>
      <c r="U213" s="82"/>
      <c r="V213" s="82"/>
      <c r="W213" s="82"/>
      <c r="X213" s="82"/>
      <c r="Y213" s="82"/>
      <c r="Z213" s="82"/>
    </row>
    <row r="214" spans="1:26" ht="15.75" customHeight="1">
      <c r="A214" s="81"/>
      <c r="B214" s="82"/>
      <c r="C214" s="85"/>
      <c r="D214" s="82"/>
      <c r="E214" s="82"/>
      <c r="F214" s="82"/>
      <c r="G214" s="82"/>
      <c r="H214" s="82"/>
      <c r="I214" s="82"/>
      <c r="J214" s="82"/>
      <c r="K214" s="82"/>
      <c r="L214" s="81"/>
      <c r="M214" s="82"/>
      <c r="N214" s="83"/>
      <c r="O214" s="81"/>
      <c r="P214" s="81"/>
      <c r="Q214" s="84"/>
      <c r="R214" s="82"/>
      <c r="S214" s="82"/>
      <c r="T214" s="82"/>
      <c r="U214" s="82"/>
      <c r="V214" s="82"/>
      <c r="W214" s="82"/>
      <c r="X214" s="82"/>
      <c r="Y214" s="82"/>
      <c r="Z214" s="82"/>
    </row>
    <row r="215" spans="1:26" ht="15.75" customHeight="1">
      <c r="A215" s="81"/>
      <c r="B215" s="82"/>
      <c r="C215" s="85"/>
      <c r="D215" s="82"/>
      <c r="E215" s="82"/>
      <c r="F215" s="82"/>
      <c r="G215" s="82"/>
      <c r="H215" s="82"/>
      <c r="I215" s="82"/>
      <c r="J215" s="82"/>
      <c r="K215" s="82"/>
      <c r="L215" s="81"/>
      <c r="M215" s="82"/>
      <c r="N215" s="83"/>
      <c r="O215" s="81"/>
      <c r="P215" s="81"/>
      <c r="Q215" s="84"/>
      <c r="R215" s="82"/>
      <c r="S215" s="82"/>
      <c r="T215" s="82"/>
      <c r="U215" s="82"/>
      <c r="V215" s="82"/>
      <c r="W215" s="82"/>
      <c r="X215" s="82"/>
      <c r="Y215" s="82"/>
      <c r="Z215" s="82"/>
    </row>
    <row r="216" spans="1:26" ht="15.75" customHeight="1">
      <c r="A216" s="81"/>
      <c r="B216" s="82"/>
      <c r="C216" s="85"/>
      <c r="D216" s="82"/>
      <c r="E216" s="82"/>
      <c r="F216" s="82"/>
      <c r="G216" s="82"/>
      <c r="H216" s="82"/>
      <c r="I216" s="82"/>
      <c r="J216" s="82"/>
      <c r="K216" s="82"/>
      <c r="L216" s="81"/>
      <c r="M216" s="82"/>
      <c r="N216" s="83"/>
      <c r="O216" s="81"/>
      <c r="P216" s="81"/>
      <c r="Q216" s="84"/>
      <c r="R216" s="82"/>
      <c r="S216" s="82"/>
      <c r="T216" s="82"/>
      <c r="U216" s="82"/>
      <c r="V216" s="82"/>
      <c r="W216" s="82"/>
      <c r="X216" s="82"/>
      <c r="Y216" s="82"/>
      <c r="Z216" s="82"/>
    </row>
    <row r="217" spans="1:26" ht="15.75" customHeight="1">
      <c r="A217" s="81"/>
      <c r="B217" s="82"/>
      <c r="C217" s="85"/>
      <c r="D217" s="82"/>
      <c r="E217" s="82"/>
      <c r="F217" s="82"/>
      <c r="G217" s="82"/>
      <c r="H217" s="82"/>
      <c r="I217" s="82"/>
      <c r="J217" s="82"/>
      <c r="K217" s="82"/>
      <c r="L217" s="81"/>
      <c r="M217" s="82"/>
      <c r="N217" s="83"/>
      <c r="O217" s="81"/>
      <c r="P217" s="81"/>
      <c r="Q217" s="84"/>
      <c r="R217" s="82"/>
      <c r="S217" s="82"/>
      <c r="T217" s="82"/>
      <c r="U217" s="82"/>
      <c r="V217" s="82"/>
      <c r="W217" s="82"/>
      <c r="X217" s="82"/>
      <c r="Y217" s="82"/>
      <c r="Z217" s="82"/>
    </row>
    <row r="218" spans="1:26" ht="15.75" customHeight="1">
      <c r="A218" s="81"/>
      <c r="B218" s="82"/>
      <c r="C218" s="85"/>
      <c r="D218" s="82"/>
      <c r="E218" s="82"/>
      <c r="F218" s="82"/>
      <c r="G218" s="82"/>
      <c r="H218" s="82"/>
      <c r="I218" s="82"/>
      <c r="J218" s="82"/>
      <c r="K218" s="82"/>
      <c r="L218" s="81"/>
      <c r="M218" s="82"/>
      <c r="N218" s="83"/>
      <c r="O218" s="81"/>
      <c r="P218" s="81"/>
      <c r="Q218" s="84"/>
      <c r="R218" s="82"/>
      <c r="S218" s="82"/>
      <c r="T218" s="82"/>
      <c r="U218" s="82"/>
      <c r="V218" s="82"/>
      <c r="W218" s="82"/>
      <c r="X218" s="82"/>
      <c r="Y218" s="82"/>
      <c r="Z218" s="82"/>
    </row>
    <row r="219" spans="1:26" ht="15.75" customHeight="1">
      <c r="A219" s="81"/>
      <c r="B219" s="82"/>
      <c r="C219" s="85"/>
      <c r="D219" s="82"/>
      <c r="E219" s="82"/>
      <c r="F219" s="82"/>
      <c r="G219" s="82"/>
      <c r="H219" s="82"/>
      <c r="I219" s="82"/>
      <c r="J219" s="82"/>
      <c r="K219" s="82"/>
      <c r="L219" s="81"/>
      <c r="M219" s="82"/>
      <c r="N219" s="83"/>
      <c r="O219" s="81"/>
      <c r="P219" s="81"/>
      <c r="Q219" s="84"/>
      <c r="R219" s="82"/>
      <c r="S219" s="82"/>
      <c r="T219" s="82"/>
      <c r="U219" s="82"/>
      <c r="V219" s="82"/>
      <c r="W219" s="82"/>
      <c r="X219" s="82"/>
      <c r="Y219" s="82"/>
      <c r="Z219" s="82"/>
    </row>
    <row r="220" spans="1:26" ht="15.75" customHeight="1">
      <c r="A220" s="81"/>
      <c r="B220" s="82"/>
      <c r="C220" s="85"/>
      <c r="D220" s="82"/>
      <c r="E220" s="82"/>
      <c r="F220" s="82"/>
      <c r="G220" s="82"/>
      <c r="H220" s="82"/>
      <c r="I220" s="82"/>
      <c r="J220" s="82"/>
      <c r="K220" s="82"/>
      <c r="L220" s="81"/>
      <c r="M220" s="82"/>
      <c r="N220" s="83"/>
      <c r="O220" s="81"/>
      <c r="P220" s="81"/>
      <c r="Q220" s="84"/>
      <c r="R220" s="82"/>
      <c r="S220" s="82"/>
      <c r="T220" s="82"/>
      <c r="U220" s="82"/>
      <c r="V220" s="82"/>
      <c r="W220" s="82"/>
      <c r="X220" s="82"/>
      <c r="Y220" s="82"/>
      <c r="Z220" s="82"/>
    </row>
    <row r="221" spans="1:26" ht="15.75" customHeight="1">
      <c r="A221" s="81"/>
      <c r="B221" s="82"/>
      <c r="C221" s="85"/>
      <c r="D221" s="82"/>
      <c r="E221" s="82"/>
      <c r="F221" s="82"/>
      <c r="G221" s="82"/>
      <c r="H221" s="82"/>
      <c r="I221" s="82"/>
      <c r="J221" s="82"/>
      <c r="K221" s="82"/>
      <c r="L221" s="81"/>
      <c r="M221" s="82"/>
      <c r="N221" s="83"/>
      <c r="O221" s="81"/>
      <c r="P221" s="81"/>
      <c r="Q221" s="84"/>
      <c r="R221" s="82"/>
      <c r="S221" s="82"/>
      <c r="T221" s="82"/>
      <c r="U221" s="82"/>
      <c r="V221" s="82"/>
      <c r="W221" s="82"/>
      <c r="X221" s="82"/>
      <c r="Y221" s="82"/>
      <c r="Z221" s="82"/>
    </row>
    <row r="222" spans="1:26" ht="15.75" customHeight="1">
      <c r="A222" s="81"/>
      <c r="B222" s="82"/>
      <c r="C222" s="85"/>
      <c r="D222" s="82"/>
      <c r="E222" s="82"/>
      <c r="F222" s="82"/>
      <c r="G222" s="82"/>
      <c r="H222" s="82"/>
      <c r="I222" s="82"/>
      <c r="J222" s="82"/>
      <c r="K222" s="82"/>
      <c r="L222" s="81"/>
      <c r="M222" s="82"/>
      <c r="N222" s="83"/>
      <c r="O222" s="81"/>
      <c r="P222" s="81"/>
      <c r="Q222" s="84"/>
      <c r="R222" s="82"/>
      <c r="S222" s="82"/>
      <c r="T222" s="82"/>
      <c r="U222" s="82"/>
      <c r="V222" s="82"/>
      <c r="W222" s="82"/>
      <c r="X222" s="82"/>
      <c r="Y222" s="82"/>
      <c r="Z222" s="82"/>
    </row>
    <row r="223" spans="1:26" ht="15.75" customHeight="1">
      <c r="A223" s="81"/>
      <c r="B223" s="82"/>
      <c r="C223" s="85"/>
      <c r="D223" s="82"/>
      <c r="E223" s="82"/>
      <c r="F223" s="82"/>
      <c r="G223" s="82"/>
      <c r="H223" s="82"/>
      <c r="I223" s="82"/>
      <c r="J223" s="82"/>
      <c r="K223" s="82"/>
      <c r="L223" s="81"/>
      <c r="M223" s="82"/>
      <c r="N223" s="83"/>
      <c r="O223" s="81"/>
      <c r="P223" s="81"/>
      <c r="Q223" s="84"/>
      <c r="R223" s="82"/>
      <c r="S223" s="82"/>
      <c r="T223" s="82"/>
      <c r="U223" s="82"/>
      <c r="V223" s="82"/>
      <c r="W223" s="82"/>
      <c r="X223" s="82"/>
      <c r="Y223" s="82"/>
      <c r="Z223" s="82"/>
    </row>
    <row r="224" spans="1:26" ht="15.75" customHeight="1">
      <c r="A224" s="81"/>
      <c r="B224" s="82"/>
      <c r="C224" s="85"/>
      <c r="D224" s="82"/>
      <c r="E224" s="82"/>
      <c r="F224" s="82"/>
      <c r="G224" s="82"/>
      <c r="H224" s="82"/>
      <c r="I224" s="82"/>
      <c r="J224" s="82"/>
      <c r="K224" s="82"/>
      <c r="L224" s="81"/>
      <c r="M224" s="82"/>
      <c r="N224" s="83"/>
      <c r="O224" s="81"/>
      <c r="P224" s="81"/>
      <c r="Q224" s="84"/>
      <c r="R224" s="82"/>
      <c r="S224" s="82"/>
      <c r="T224" s="82"/>
      <c r="U224" s="82"/>
      <c r="V224" s="82"/>
      <c r="W224" s="82"/>
      <c r="X224" s="82"/>
      <c r="Y224" s="82"/>
      <c r="Z224" s="82"/>
    </row>
    <row r="225" spans="1:26" ht="15.75" customHeight="1">
      <c r="A225" s="81"/>
      <c r="B225" s="82"/>
      <c r="C225" s="85"/>
      <c r="D225" s="82"/>
      <c r="E225" s="82"/>
      <c r="F225" s="82"/>
      <c r="G225" s="82"/>
      <c r="H225" s="82"/>
      <c r="I225" s="82"/>
      <c r="J225" s="82"/>
      <c r="K225" s="82"/>
      <c r="L225" s="81"/>
      <c r="M225" s="82"/>
      <c r="N225" s="83"/>
      <c r="O225" s="81"/>
      <c r="P225" s="81"/>
      <c r="Q225" s="84"/>
      <c r="R225" s="82"/>
      <c r="S225" s="82"/>
      <c r="T225" s="82"/>
      <c r="U225" s="82"/>
      <c r="V225" s="82"/>
      <c r="W225" s="82"/>
      <c r="X225" s="82"/>
      <c r="Y225" s="82"/>
      <c r="Z225" s="82"/>
    </row>
    <row r="226" spans="1:26" ht="15.75" customHeight="1">
      <c r="A226" s="81"/>
      <c r="B226" s="82"/>
      <c r="C226" s="85"/>
      <c r="D226" s="82"/>
      <c r="E226" s="82"/>
      <c r="F226" s="82"/>
      <c r="G226" s="82"/>
      <c r="H226" s="82"/>
      <c r="I226" s="82"/>
      <c r="J226" s="82"/>
      <c r="K226" s="82"/>
      <c r="L226" s="81"/>
      <c r="M226" s="82"/>
      <c r="N226" s="83"/>
      <c r="O226" s="81"/>
      <c r="P226" s="81"/>
      <c r="Q226" s="84"/>
      <c r="R226" s="82"/>
      <c r="S226" s="82"/>
      <c r="T226" s="82"/>
      <c r="U226" s="82"/>
      <c r="V226" s="82"/>
      <c r="W226" s="82"/>
      <c r="X226" s="82"/>
      <c r="Y226" s="82"/>
      <c r="Z226" s="82"/>
    </row>
    <row r="227" spans="1:26" ht="15.75" customHeight="1">
      <c r="A227" s="81"/>
      <c r="B227" s="82"/>
      <c r="C227" s="85"/>
      <c r="D227" s="82"/>
      <c r="E227" s="82"/>
      <c r="F227" s="82"/>
      <c r="G227" s="82"/>
      <c r="H227" s="82"/>
      <c r="I227" s="82"/>
      <c r="J227" s="82"/>
      <c r="K227" s="82"/>
      <c r="L227" s="81"/>
      <c r="M227" s="82"/>
      <c r="N227" s="83"/>
      <c r="O227" s="81"/>
      <c r="P227" s="81"/>
      <c r="Q227" s="84"/>
      <c r="R227" s="82"/>
      <c r="S227" s="82"/>
      <c r="T227" s="82"/>
      <c r="U227" s="82"/>
      <c r="V227" s="82"/>
      <c r="W227" s="82"/>
      <c r="X227" s="82"/>
      <c r="Y227" s="82"/>
      <c r="Z227" s="82"/>
    </row>
    <row r="228" spans="1:26" ht="15.75" customHeight="1">
      <c r="A228" s="81"/>
      <c r="B228" s="82"/>
      <c r="C228" s="85"/>
      <c r="D228" s="82"/>
      <c r="E228" s="82"/>
      <c r="F228" s="82"/>
      <c r="G228" s="82"/>
      <c r="H228" s="82"/>
      <c r="I228" s="82"/>
      <c r="J228" s="82"/>
      <c r="K228" s="82"/>
      <c r="L228" s="81"/>
      <c r="M228" s="82"/>
      <c r="N228" s="83"/>
      <c r="O228" s="81"/>
      <c r="P228" s="81"/>
      <c r="Q228" s="84"/>
      <c r="R228" s="82"/>
      <c r="S228" s="82"/>
      <c r="T228" s="82"/>
      <c r="U228" s="82"/>
      <c r="V228" s="82"/>
      <c r="W228" s="82"/>
      <c r="X228" s="82"/>
      <c r="Y228" s="82"/>
      <c r="Z228" s="82"/>
    </row>
    <row r="229" spans="1:26" ht="15.75" customHeight="1">
      <c r="A229" s="81"/>
      <c r="B229" s="82"/>
      <c r="C229" s="85"/>
      <c r="D229" s="82"/>
      <c r="E229" s="82"/>
      <c r="F229" s="82"/>
      <c r="G229" s="82"/>
      <c r="H229" s="82"/>
      <c r="I229" s="82"/>
      <c r="J229" s="82"/>
      <c r="K229" s="82"/>
      <c r="L229" s="81"/>
      <c r="M229" s="82"/>
      <c r="N229" s="83"/>
      <c r="O229" s="81"/>
      <c r="P229" s="81"/>
      <c r="Q229" s="84"/>
      <c r="R229" s="82"/>
      <c r="S229" s="82"/>
      <c r="T229" s="82"/>
      <c r="U229" s="82"/>
      <c r="V229" s="82"/>
      <c r="W229" s="82"/>
      <c r="X229" s="82"/>
      <c r="Y229" s="82"/>
      <c r="Z229" s="82"/>
    </row>
    <row r="230" spans="1:26" ht="15.75" customHeight="1">
      <c r="A230" s="81"/>
      <c r="B230" s="82"/>
      <c r="C230" s="85"/>
      <c r="D230" s="82"/>
      <c r="E230" s="82"/>
      <c r="F230" s="82"/>
      <c r="G230" s="82"/>
      <c r="H230" s="82"/>
      <c r="I230" s="82"/>
      <c r="J230" s="82"/>
      <c r="K230" s="82"/>
      <c r="L230" s="81"/>
      <c r="M230" s="82"/>
      <c r="N230" s="83"/>
      <c r="O230" s="81"/>
      <c r="P230" s="81"/>
      <c r="Q230" s="84"/>
      <c r="R230" s="82"/>
      <c r="S230" s="82"/>
      <c r="T230" s="82"/>
      <c r="U230" s="82"/>
      <c r="V230" s="82"/>
      <c r="W230" s="82"/>
      <c r="X230" s="82"/>
      <c r="Y230" s="82"/>
      <c r="Z230" s="82"/>
    </row>
    <row r="231" spans="1:26" ht="15.75" customHeight="1">
      <c r="A231" s="81"/>
      <c r="B231" s="82"/>
      <c r="C231" s="85"/>
      <c r="D231" s="82"/>
      <c r="E231" s="82"/>
      <c r="F231" s="82"/>
      <c r="G231" s="82"/>
      <c r="H231" s="82"/>
      <c r="I231" s="82"/>
      <c r="J231" s="82"/>
      <c r="K231" s="82"/>
      <c r="L231" s="81"/>
      <c r="M231" s="82"/>
      <c r="N231" s="83"/>
      <c r="O231" s="81"/>
      <c r="P231" s="81"/>
      <c r="Q231" s="84"/>
      <c r="R231" s="82"/>
      <c r="S231" s="82"/>
      <c r="T231" s="82"/>
      <c r="U231" s="82"/>
      <c r="V231" s="82"/>
      <c r="W231" s="82"/>
      <c r="X231" s="82"/>
      <c r="Y231" s="82"/>
      <c r="Z231" s="82"/>
    </row>
    <row r="232" spans="1:26" ht="15.75" customHeight="1">
      <c r="A232" s="81"/>
      <c r="B232" s="82"/>
      <c r="C232" s="85"/>
      <c r="D232" s="82"/>
      <c r="E232" s="82"/>
      <c r="F232" s="82"/>
      <c r="G232" s="82"/>
      <c r="H232" s="82"/>
      <c r="I232" s="82"/>
      <c r="J232" s="82"/>
      <c r="K232" s="82"/>
      <c r="L232" s="81"/>
      <c r="M232" s="82"/>
      <c r="N232" s="83"/>
      <c r="O232" s="81"/>
      <c r="P232" s="81"/>
      <c r="Q232" s="84"/>
      <c r="R232" s="82"/>
      <c r="S232" s="82"/>
      <c r="T232" s="82"/>
      <c r="U232" s="82"/>
      <c r="V232" s="82"/>
      <c r="W232" s="82"/>
      <c r="X232" s="82"/>
      <c r="Y232" s="82"/>
      <c r="Z232" s="82"/>
    </row>
    <row r="233" spans="1:26" ht="15.75" customHeight="1">
      <c r="A233" s="81"/>
      <c r="B233" s="82"/>
      <c r="C233" s="85"/>
      <c r="D233" s="82"/>
      <c r="E233" s="82"/>
      <c r="F233" s="82"/>
      <c r="G233" s="82"/>
      <c r="H233" s="82"/>
      <c r="I233" s="82"/>
      <c r="J233" s="82"/>
      <c r="K233" s="82"/>
      <c r="L233" s="81"/>
      <c r="M233" s="82"/>
      <c r="N233" s="83"/>
      <c r="O233" s="81"/>
      <c r="P233" s="81"/>
      <c r="Q233" s="84"/>
      <c r="R233" s="82"/>
      <c r="S233" s="82"/>
      <c r="T233" s="82"/>
      <c r="U233" s="82"/>
      <c r="V233" s="82"/>
      <c r="W233" s="82"/>
      <c r="X233" s="82"/>
      <c r="Y233" s="82"/>
      <c r="Z233" s="82"/>
    </row>
    <row r="234" spans="1:26" ht="15.75" customHeight="1">
      <c r="A234" s="81"/>
      <c r="B234" s="82"/>
      <c r="C234" s="85"/>
      <c r="D234" s="82"/>
      <c r="E234" s="82"/>
      <c r="F234" s="82"/>
      <c r="G234" s="82"/>
      <c r="H234" s="82"/>
      <c r="I234" s="82"/>
      <c r="J234" s="82"/>
      <c r="K234" s="82"/>
      <c r="L234" s="81"/>
      <c r="M234" s="82"/>
      <c r="N234" s="83"/>
      <c r="O234" s="81"/>
      <c r="P234" s="81"/>
      <c r="Q234" s="84"/>
      <c r="R234" s="82"/>
      <c r="S234" s="82"/>
      <c r="T234" s="82"/>
      <c r="U234" s="82"/>
      <c r="V234" s="82"/>
      <c r="W234" s="82"/>
      <c r="X234" s="82"/>
      <c r="Y234" s="82"/>
      <c r="Z234" s="82"/>
    </row>
    <row r="235" spans="1:26" ht="15.75" customHeight="1">
      <c r="A235" s="81"/>
      <c r="B235" s="82"/>
      <c r="C235" s="85"/>
      <c r="D235" s="82"/>
      <c r="E235" s="82"/>
      <c r="F235" s="82"/>
      <c r="G235" s="82"/>
      <c r="H235" s="82"/>
      <c r="I235" s="82"/>
      <c r="J235" s="82"/>
      <c r="K235" s="82"/>
      <c r="L235" s="81"/>
      <c r="M235" s="82"/>
      <c r="N235" s="83"/>
      <c r="O235" s="81"/>
      <c r="P235" s="81"/>
      <c r="Q235" s="84"/>
      <c r="R235" s="82"/>
      <c r="S235" s="82"/>
      <c r="T235" s="82"/>
      <c r="U235" s="82"/>
      <c r="V235" s="82"/>
      <c r="W235" s="82"/>
      <c r="X235" s="82"/>
      <c r="Y235" s="82"/>
      <c r="Z235" s="82"/>
    </row>
    <row r="236" spans="1:26" ht="15.75" customHeight="1">
      <c r="A236" s="81"/>
      <c r="B236" s="82"/>
      <c r="C236" s="85"/>
      <c r="D236" s="82"/>
      <c r="E236" s="82"/>
      <c r="F236" s="82"/>
      <c r="G236" s="82"/>
      <c r="H236" s="82"/>
      <c r="I236" s="82"/>
      <c r="J236" s="82"/>
      <c r="K236" s="82"/>
      <c r="L236" s="81"/>
      <c r="M236" s="82"/>
      <c r="N236" s="83"/>
      <c r="O236" s="81"/>
      <c r="P236" s="81"/>
      <c r="Q236" s="84"/>
      <c r="R236" s="82"/>
      <c r="S236" s="82"/>
      <c r="T236" s="82"/>
      <c r="U236" s="82"/>
      <c r="V236" s="82"/>
      <c r="W236" s="82"/>
      <c r="X236" s="82"/>
      <c r="Y236" s="82"/>
      <c r="Z236" s="82"/>
    </row>
    <row r="237" spans="1:26" ht="15.75" customHeight="1">
      <c r="A237" s="81"/>
      <c r="B237" s="82"/>
      <c r="C237" s="85"/>
      <c r="D237" s="82"/>
      <c r="E237" s="82"/>
      <c r="F237" s="82"/>
      <c r="G237" s="82"/>
      <c r="H237" s="82"/>
      <c r="I237" s="82"/>
      <c r="J237" s="82"/>
      <c r="K237" s="82"/>
      <c r="L237" s="81"/>
      <c r="M237" s="82"/>
      <c r="N237" s="83"/>
      <c r="O237" s="81"/>
      <c r="P237" s="81"/>
      <c r="Q237" s="84"/>
      <c r="R237" s="82"/>
      <c r="S237" s="82"/>
      <c r="T237" s="82"/>
      <c r="U237" s="82"/>
      <c r="V237" s="82"/>
      <c r="W237" s="82"/>
      <c r="X237" s="82"/>
      <c r="Y237" s="82"/>
      <c r="Z237" s="82"/>
    </row>
    <row r="238" spans="1:26" ht="15.75" customHeight="1">
      <c r="A238" s="81"/>
      <c r="B238" s="82"/>
      <c r="C238" s="85"/>
      <c r="D238" s="82"/>
      <c r="E238" s="82"/>
      <c r="F238" s="82"/>
      <c r="G238" s="82"/>
      <c r="H238" s="82"/>
      <c r="I238" s="82"/>
      <c r="J238" s="82"/>
      <c r="K238" s="82"/>
      <c r="L238" s="81"/>
      <c r="M238" s="82"/>
      <c r="N238" s="83"/>
      <c r="O238" s="81"/>
      <c r="P238" s="81"/>
      <c r="Q238" s="84"/>
      <c r="R238" s="82"/>
      <c r="S238" s="82"/>
      <c r="T238" s="82"/>
      <c r="U238" s="82"/>
      <c r="V238" s="82"/>
      <c r="W238" s="82"/>
      <c r="X238" s="82"/>
      <c r="Y238" s="82"/>
      <c r="Z238" s="82"/>
    </row>
    <row r="239" spans="1:26" ht="15.75" customHeight="1">
      <c r="A239" s="81"/>
      <c r="B239" s="82"/>
      <c r="C239" s="85"/>
      <c r="D239" s="82"/>
      <c r="E239" s="82"/>
      <c r="F239" s="82"/>
      <c r="G239" s="82"/>
      <c r="H239" s="82"/>
      <c r="I239" s="82"/>
      <c r="J239" s="82"/>
      <c r="K239" s="82"/>
      <c r="L239" s="81"/>
      <c r="M239" s="82"/>
      <c r="N239" s="83"/>
      <c r="O239" s="81"/>
      <c r="P239" s="81"/>
      <c r="Q239" s="84"/>
      <c r="R239" s="82"/>
      <c r="S239" s="82"/>
      <c r="T239" s="82"/>
      <c r="U239" s="82"/>
      <c r="V239" s="82"/>
      <c r="W239" s="82"/>
      <c r="X239" s="82"/>
      <c r="Y239" s="82"/>
      <c r="Z239" s="82"/>
    </row>
    <row r="240" spans="1:26" ht="15.75" customHeight="1">
      <c r="A240" s="81"/>
      <c r="B240" s="82"/>
      <c r="C240" s="85"/>
      <c r="D240" s="82"/>
      <c r="E240" s="82"/>
      <c r="F240" s="82"/>
      <c r="G240" s="82"/>
      <c r="H240" s="82"/>
      <c r="I240" s="82"/>
      <c r="J240" s="82"/>
      <c r="K240" s="82"/>
      <c r="L240" s="81"/>
      <c r="M240" s="82"/>
      <c r="N240" s="83"/>
      <c r="O240" s="81"/>
      <c r="P240" s="81"/>
      <c r="Q240" s="84"/>
      <c r="R240" s="82"/>
      <c r="S240" s="82"/>
      <c r="T240" s="82"/>
      <c r="U240" s="82"/>
      <c r="V240" s="82"/>
      <c r="W240" s="82"/>
      <c r="X240" s="82"/>
      <c r="Y240" s="82"/>
      <c r="Z240" s="82"/>
    </row>
    <row r="241" spans="1:26" ht="15.75" customHeight="1">
      <c r="A241" s="81"/>
      <c r="B241" s="82"/>
      <c r="C241" s="85"/>
      <c r="D241" s="82"/>
      <c r="E241" s="82"/>
      <c r="F241" s="82"/>
      <c r="G241" s="82"/>
      <c r="H241" s="82"/>
      <c r="I241" s="82"/>
      <c r="J241" s="82"/>
      <c r="K241" s="82"/>
      <c r="L241" s="81"/>
      <c r="M241" s="82"/>
      <c r="N241" s="83"/>
      <c r="O241" s="81"/>
      <c r="P241" s="81"/>
      <c r="Q241" s="84"/>
      <c r="R241" s="82"/>
      <c r="S241" s="82"/>
      <c r="T241" s="82"/>
      <c r="U241" s="82"/>
      <c r="V241" s="82"/>
      <c r="W241" s="82"/>
      <c r="X241" s="82"/>
      <c r="Y241" s="82"/>
      <c r="Z241" s="82"/>
    </row>
    <row r="242" spans="1:26" ht="15.75" customHeight="1">
      <c r="A242" s="81"/>
      <c r="B242" s="82"/>
      <c r="C242" s="85"/>
      <c r="D242" s="82"/>
      <c r="E242" s="82"/>
      <c r="F242" s="82"/>
      <c r="G242" s="82"/>
      <c r="H242" s="82"/>
      <c r="I242" s="82"/>
      <c r="J242" s="82"/>
      <c r="K242" s="82"/>
      <c r="L242" s="81"/>
      <c r="M242" s="82"/>
      <c r="N242" s="83"/>
      <c r="O242" s="81"/>
      <c r="P242" s="81"/>
      <c r="Q242" s="84"/>
      <c r="R242" s="82"/>
      <c r="S242" s="82"/>
      <c r="T242" s="82"/>
      <c r="U242" s="82"/>
      <c r="V242" s="82"/>
      <c r="W242" s="82"/>
      <c r="X242" s="82"/>
      <c r="Y242" s="82"/>
      <c r="Z242" s="82"/>
    </row>
    <row r="243" spans="1:26" ht="15.75" customHeight="1">
      <c r="A243" s="81"/>
      <c r="B243" s="82"/>
      <c r="C243" s="85"/>
      <c r="D243" s="82"/>
      <c r="E243" s="82"/>
      <c r="F243" s="82"/>
      <c r="G243" s="82"/>
      <c r="H243" s="82"/>
      <c r="I243" s="82"/>
      <c r="J243" s="82"/>
      <c r="K243" s="82"/>
      <c r="L243" s="81"/>
      <c r="M243" s="82"/>
      <c r="N243" s="83"/>
      <c r="O243" s="81"/>
      <c r="P243" s="81"/>
      <c r="Q243" s="84"/>
      <c r="R243" s="82"/>
      <c r="S243" s="82"/>
      <c r="T243" s="82"/>
      <c r="U243" s="82"/>
      <c r="V243" s="82"/>
      <c r="W243" s="82"/>
      <c r="X243" s="82"/>
      <c r="Y243" s="82"/>
      <c r="Z243" s="82"/>
    </row>
    <row r="244" spans="1:26" ht="15.75" customHeight="1">
      <c r="A244" s="81"/>
      <c r="B244" s="82"/>
      <c r="C244" s="85"/>
      <c r="D244" s="82"/>
      <c r="E244" s="82"/>
      <c r="F244" s="82"/>
      <c r="G244" s="82"/>
      <c r="H244" s="82"/>
      <c r="I244" s="82"/>
      <c r="J244" s="82"/>
      <c r="K244" s="82"/>
      <c r="L244" s="81"/>
      <c r="M244" s="82"/>
      <c r="N244" s="83"/>
      <c r="O244" s="81"/>
      <c r="P244" s="81"/>
      <c r="Q244" s="84"/>
      <c r="R244" s="82"/>
      <c r="S244" s="82"/>
      <c r="T244" s="82"/>
      <c r="U244" s="82"/>
      <c r="V244" s="82"/>
      <c r="W244" s="82"/>
      <c r="X244" s="82"/>
      <c r="Y244" s="82"/>
      <c r="Z244" s="82"/>
    </row>
    <row r="245" spans="1:26" ht="15.75" customHeight="1">
      <c r="A245" s="81"/>
      <c r="B245" s="82"/>
      <c r="C245" s="85"/>
      <c r="D245" s="82"/>
      <c r="E245" s="82"/>
      <c r="F245" s="82"/>
      <c r="G245" s="82"/>
      <c r="H245" s="82"/>
      <c r="I245" s="82"/>
      <c r="J245" s="82"/>
      <c r="K245" s="82"/>
      <c r="L245" s="81"/>
      <c r="M245" s="82"/>
      <c r="N245" s="83"/>
      <c r="O245" s="81"/>
      <c r="P245" s="81"/>
      <c r="Q245" s="84"/>
      <c r="R245" s="82"/>
      <c r="S245" s="82"/>
      <c r="T245" s="82"/>
      <c r="U245" s="82"/>
      <c r="V245" s="82"/>
      <c r="W245" s="82"/>
      <c r="X245" s="82"/>
      <c r="Y245" s="82"/>
      <c r="Z245" s="82"/>
    </row>
    <row r="246" spans="1:26" ht="15.75" customHeight="1">
      <c r="A246" s="81"/>
      <c r="B246" s="82"/>
      <c r="C246" s="85"/>
      <c r="D246" s="82"/>
      <c r="E246" s="82"/>
      <c r="F246" s="82"/>
      <c r="G246" s="82"/>
      <c r="H246" s="82"/>
      <c r="I246" s="82"/>
      <c r="J246" s="82"/>
      <c r="K246" s="82"/>
      <c r="L246" s="81"/>
      <c r="M246" s="82"/>
      <c r="N246" s="83"/>
      <c r="O246" s="81"/>
      <c r="P246" s="81"/>
      <c r="Q246" s="84"/>
      <c r="R246" s="82"/>
      <c r="S246" s="82"/>
      <c r="T246" s="82"/>
      <c r="U246" s="82"/>
      <c r="V246" s="82"/>
      <c r="W246" s="82"/>
      <c r="X246" s="82"/>
      <c r="Y246" s="82"/>
      <c r="Z246" s="82"/>
    </row>
    <row r="247" spans="1:26" ht="15.75" customHeight="1">
      <c r="A247" s="81"/>
      <c r="B247" s="82"/>
      <c r="C247" s="85"/>
      <c r="D247" s="82"/>
      <c r="E247" s="82"/>
      <c r="F247" s="82"/>
      <c r="G247" s="82"/>
      <c r="H247" s="82"/>
      <c r="I247" s="82"/>
      <c r="J247" s="82"/>
      <c r="K247" s="82"/>
      <c r="L247" s="81"/>
      <c r="M247" s="82"/>
      <c r="N247" s="83"/>
      <c r="O247" s="81"/>
      <c r="P247" s="81"/>
      <c r="Q247" s="84"/>
      <c r="R247" s="82"/>
      <c r="S247" s="82"/>
      <c r="T247" s="82"/>
      <c r="U247" s="82"/>
      <c r="V247" s="82"/>
      <c r="W247" s="82"/>
      <c r="X247" s="82"/>
      <c r="Y247" s="82"/>
      <c r="Z247" s="82"/>
    </row>
    <row r="248" spans="1:26" ht="15.75" customHeight="1">
      <c r="A248" s="81"/>
      <c r="B248" s="82"/>
      <c r="C248" s="85"/>
      <c r="D248" s="82"/>
      <c r="E248" s="82"/>
      <c r="F248" s="82"/>
      <c r="G248" s="82"/>
      <c r="H248" s="82"/>
      <c r="I248" s="82"/>
      <c r="J248" s="82"/>
      <c r="K248" s="82"/>
      <c r="L248" s="81"/>
      <c r="M248" s="82"/>
      <c r="N248" s="83"/>
      <c r="O248" s="81"/>
      <c r="P248" s="81"/>
      <c r="Q248" s="84"/>
      <c r="R248" s="82"/>
      <c r="S248" s="82"/>
      <c r="T248" s="82"/>
      <c r="U248" s="82"/>
      <c r="V248" s="82"/>
      <c r="W248" s="82"/>
      <c r="X248" s="82"/>
      <c r="Y248" s="82"/>
      <c r="Z248" s="82"/>
    </row>
    <row r="249" spans="1:26" ht="15.75" customHeight="1">
      <c r="A249" s="81"/>
      <c r="B249" s="82"/>
      <c r="C249" s="85"/>
      <c r="D249" s="82"/>
      <c r="E249" s="82"/>
      <c r="F249" s="82"/>
      <c r="G249" s="82"/>
      <c r="H249" s="82"/>
      <c r="I249" s="82"/>
      <c r="J249" s="82"/>
      <c r="K249" s="82"/>
      <c r="L249" s="81"/>
      <c r="M249" s="82"/>
      <c r="N249" s="83"/>
      <c r="O249" s="81"/>
      <c r="P249" s="81"/>
      <c r="Q249" s="84"/>
      <c r="R249" s="82"/>
      <c r="S249" s="82"/>
      <c r="T249" s="82"/>
      <c r="U249" s="82"/>
      <c r="V249" s="82"/>
      <c r="W249" s="82"/>
      <c r="X249" s="82"/>
      <c r="Y249" s="82"/>
      <c r="Z249" s="82"/>
    </row>
    <row r="250" spans="1:26" ht="15.75" customHeight="1">
      <c r="A250" s="81"/>
      <c r="B250" s="82"/>
      <c r="C250" s="85"/>
      <c r="D250" s="82"/>
      <c r="E250" s="82"/>
      <c r="F250" s="82"/>
      <c r="G250" s="82"/>
      <c r="H250" s="82"/>
      <c r="I250" s="82"/>
      <c r="J250" s="82"/>
      <c r="K250" s="82"/>
      <c r="L250" s="81"/>
      <c r="M250" s="82"/>
      <c r="N250" s="83"/>
      <c r="O250" s="81"/>
      <c r="P250" s="81"/>
      <c r="Q250" s="84"/>
      <c r="R250" s="82"/>
      <c r="S250" s="82"/>
      <c r="T250" s="82"/>
      <c r="U250" s="82"/>
      <c r="V250" s="82"/>
      <c r="W250" s="82"/>
      <c r="X250" s="82"/>
      <c r="Y250" s="82"/>
      <c r="Z250" s="82"/>
    </row>
    <row r="251" spans="1:26" ht="15.75" customHeight="1">
      <c r="A251" s="81"/>
      <c r="B251" s="82"/>
      <c r="C251" s="85"/>
      <c r="D251" s="82"/>
      <c r="E251" s="82"/>
      <c r="F251" s="82"/>
      <c r="G251" s="82"/>
      <c r="H251" s="82"/>
      <c r="I251" s="82"/>
      <c r="J251" s="82"/>
      <c r="K251" s="82"/>
      <c r="L251" s="81"/>
      <c r="M251" s="82"/>
      <c r="N251" s="83"/>
      <c r="O251" s="81"/>
      <c r="P251" s="81"/>
      <c r="Q251" s="84"/>
      <c r="R251" s="82"/>
      <c r="S251" s="82"/>
      <c r="T251" s="82"/>
      <c r="U251" s="82"/>
      <c r="V251" s="82"/>
      <c r="W251" s="82"/>
      <c r="X251" s="82"/>
      <c r="Y251" s="82"/>
      <c r="Z251" s="82"/>
    </row>
    <row r="252" spans="1:26" ht="15.75" customHeight="1">
      <c r="A252" s="81"/>
      <c r="B252" s="82"/>
      <c r="C252" s="85"/>
      <c r="D252" s="82"/>
      <c r="E252" s="82"/>
      <c r="F252" s="82"/>
      <c r="G252" s="82"/>
      <c r="H252" s="82"/>
      <c r="I252" s="82"/>
      <c r="J252" s="82"/>
      <c r="K252" s="82"/>
      <c r="L252" s="81"/>
      <c r="M252" s="82"/>
      <c r="N252" s="83"/>
      <c r="O252" s="81"/>
      <c r="P252" s="81"/>
      <c r="Q252" s="84"/>
      <c r="R252" s="82"/>
      <c r="S252" s="82"/>
      <c r="T252" s="82"/>
      <c r="U252" s="82"/>
      <c r="V252" s="82"/>
      <c r="W252" s="82"/>
      <c r="X252" s="82"/>
      <c r="Y252" s="82"/>
      <c r="Z252" s="82"/>
    </row>
    <row r="253" spans="1:26" ht="15.75" customHeight="1">
      <c r="A253" s="81"/>
      <c r="B253" s="82"/>
      <c r="C253" s="85"/>
      <c r="D253" s="82"/>
      <c r="E253" s="82"/>
      <c r="F253" s="82"/>
      <c r="G253" s="82"/>
      <c r="H253" s="82"/>
      <c r="I253" s="82"/>
      <c r="J253" s="82"/>
      <c r="K253" s="82"/>
      <c r="L253" s="81"/>
      <c r="M253" s="82"/>
      <c r="N253" s="83"/>
      <c r="O253" s="81"/>
      <c r="P253" s="81"/>
      <c r="Q253" s="84"/>
      <c r="R253" s="82"/>
      <c r="S253" s="82"/>
      <c r="T253" s="82"/>
      <c r="U253" s="82"/>
      <c r="V253" s="82"/>
      <c r="W253" s="82"/>
      <c r="X253" s="82"/>
      <c r="Y253" s="82"/>
      <c r="Z253" s="82"/>
    </row>
    <row r="254" spans="1:26" ht="15.75" customHeight="1">
      <c r="A254" s="81"/>
      <c r="B254" s="82"/>
      <c r="C254" s="85"/>
      <c r="D254" s="82"/>
      <c r="E254" s="82"/>
      <c r="F254" s="82"/>
      <c r="G254" s="82"/>
      <c r="H254" s="82"/>
      <c r="I254" s="82"/>
      <c r="J254" s="82"/>
      <c r="K254" s="82"/>
      <c r="L254" s="81"/>
      <c r="M254" s="82"/>
      <c r="N254" s="83"/>
      <c r="O254" s="81"/>
      <c r="P254" s="81"/>
      <c r="Q254" s="84"/>
      <c r="R254" s="82"/>
      <c r="S254" s="82"/>
      <c r="T254" s="82"/>
      <c r="U254" s="82"/>
      <c r="V254" s="82"/>
      <c r="W254" s="82"/>
      <c r="X254" s="82"/>
      <c r="Y254" s="82"/>
      <c r="Z254" s="82"/>
    </row>
    <row r="255" spans="1:26" ht="15.75" customHeight="1">
      <c r="A255" s="81"/>
      <c r="B255" s="82"/>
      <c r="C255" s="85"/>
      <c r="D255" s="82"/>
      <c r="E255" s="82"/>
      <c r="F255" s="82"/>
      <c r="G255" s="82"/>
      <c r="H255" s="82"/>
      <c r="I255" s="82"/>
      <c r="J255" s="82"/>
      <c r="K255" s="82"/>
      <c r="L255" s="81"/>
      <c r="M255" s="82"/>
      <c r="N255" s="83"/>
      <c r="O255" s="81"/>
      <c r="P255" s="81"/>
      <c r="Q255" s="84"/>
      <c r="R255" s="82"/>
      <c r="S255" s="82"/>
      <c r="T255" s="82"/>
      <c r="U255" s="82"/>
      <c r="V255" s="82"/>
      <c r="W255" s="82"/>
      <c r="X255" s="82"/>
      <c r="Y255" s="82"/>
      <c r="Z255" s="82"/>
    </row>
    <row r="256" spans="1:26" ht="15.75" customHeight="1">
      <c r="A256" s="81"/>
      <c r="B256" s="82"/>
      <c r="C256" s="85"/>
      <c r="D256" s="82"/>
      <c r="E256" s="82"/>
      <c r="F256" s="82"/>
      <c r="G256" s="82"/>
      <c r="H256" s="82"/>
      <c r="I256" s="82"/>
      <c r="J256" s="82"/>
      <c r="K256" s="82"/>
      <c r="L256" s="81"/>
      <c r="M256" s="82"/>
      <c r="N256" s="83"/>
      <c r="O256" s="81"/>
      <c r="P256" s="81"/>
      <c r="Q256" s="84"/>
      <c r="R256" s="82"/>
      <c r="S256" s="82"/>
      <c r="T256" s="82"/>
      <c r="U256" s="82"/>
      <c r="V256" s="82"/>
      <c r="W256" s="82"/>
      <c r="X256" s="82"/>
      <c r="Y256" s="82"/>
      <c r="Z256" s="82"/>
    </row>
    <row r="257" spans="1:26" ht="15.75" customHeight="1">
      <c r="A257" s="81"/>
      <c r="B257" s="82"/>
      <c r="C257" s="85"/>
      <c r="D257" s="82"/>
      <c r="E257" s="82"/>
      <c r="F257" s="82"/>
      <c r="G257" s="82"/>
      <c r="H257" s="82"/>
      <c r="I257" s="82"/>
      <c r="J257" s="82"/>
      <c r="K257" s="82"/>
      <c r="L257" s="81"/>
      <c r="M257" s="82"/>
      <c r="N257" s="83"/>
      <c r="O257" s="81"/>
      <c r="P257" s="81"/>
      <c r="Q257" s="84"/>
      <c r="R257" s="82"/>
      <c r="S257" s="82"/>
      <c r="T257" s="82"/>
      <c r="U257" s="82"/>
      <c r="V257" s="82"/>
      <c r="W257" s="82"/>
      <c r="X257" s="82"/>
      <c r="Y257" s="82"/>
      <c r="Z257" s="82"/>
    </row>
    <row r="258" spans="1:26" ht="15.75" customHeight="1">
      <c r="A258" s="81"/>
      <c r="B258" s="82"/>
      <c r="C258" s="85"/>
      <c r="D258" s="82"/>
      <c r="E258" s="82"/>
      <c r="F258" s="82"/>
      <c r="G258" s="82"/>
      <c r="H258" s="82"/>
      <c r="I258" s="82"/>
      <c r="J258" s="82"/>
      <c r="K258" s="82"/>
      <c r="L258" s="81"/>
      <c r="M258" s="82"/>
      <c r="N258" s="83"/>
      <c r="O258" s="81"/>
      <c r="P258" s="81"/>
      <c r="Q258" s="84"/>
      <c r="R258" s="82"/>
      <c r="S258" s="82"/>
      <c r="T258" s="82"/>
      <c r="U258" s="82"/>
      <c r="V258" s="82"/>
      <c r="W258" s="82"/>
      <c r="X258" s="82"/>
      <c r="Y258" s="82"/>
      <c r="Z258" s="82"/>
    </row>
    <row r="259" spans="1:26" ht="15.75" customHeight="1">
      <c r="A259" s="81"/>
      <c r="B259" s="82"/>
      <c r="C259" s="85"/>
      <c r="D259" s="82"/>
      <c r="E259" s="82"/>
      <c r="F259" s="82"/>
      <c r="G259" s="82"/>
      <c r="H259" s="82"/>
      <c r="I259" s="82"/>
      <c r="J259" s="82"/>
      <c r="K259" s="82"/>
      <c r="L259" s="81"/>
      <c r="M259" s="82"/>
      <c r="N259" s="83"/>
      <c r="O259" s="81"/>
      <c r="P259" s="81"/>
      <c r="Q259" s="84"/>
      <c r="R259" s="82"/>
      <c r="S259" s="82"/>
      <c r="T259" s="82"/>
      <c r="U259" s="82"/>
      <c r="V259" s="82"/>
      <c r="W259" s="82"/>
      <c r="X259" s="82"/>
      <c r="Y259" s="82"/>
      <c r="Z259" s="82"/>
    </row>
    <row r="260" spans="1:26" ht="15.75" customHeight="1">
      <c r="A260" s="81"/>
      <c r="B260" s="82"/>
      <c r="C260" s="85"/>
      <c r="D260" s="82"/>
      <c r="E260" s="82"/>
      <c r="F260" s="82"/>
      <c r="G260" s="82"/>
      <c r="H260" s="82"/>
      <c r="I260" s="82"/>
      <c r="J260" s="82"/>
      <c r="K260" s="82"/>
      <c r="L260" s="81"/>
      <c r="M260" s="82"/>
      <c r="N260" s="83"/>
      <c r="O260" s="81"/>
      <c r="P260" s="81"/>
      <c r="Q260" s="84"/>
      <c r="R260" s="82"/>
      <c r="S260" s="82"/>
      <c r="T260" s="82"/>
      <c r="U260" s="82"/>
      <c r="V260" s="82"/>
      <c r="W260" s="82"/>
      <c r="X260" s="82"/>
      <c r="Y260" s="82"/>
      <c r="Z260" s="82"/>
    </row>
    <row r="261" spans="1:26" ht="15.75" customHeight="1">
      <c r="A261" s="81"/>
      <c r="B261" s="82"/>
      <c r="C261" s="85"/>
      <c r="D261" s="82"/>
      <c r="E261" s="82"/>
      <c r="F261" s="82"/>
      <c r="G261" s="82"/>
      <c r="H261" s="82"/>
      <c r="I261" s="82"/>
      <c r="J261" s="82"/>
      <c r="K261" s="82"/>
      <c r="L261" s="81"/>
      <c r="M261" s="82"/>
      <c r="N261" s="83"/>
      <c r="O261" s="81"/>
      <c r="P261" s="81"/>
      <c r="Q261" s="84"/>
      <c r="R261" s="82"/>
      <c r="S261" s="82"/>
      <c r="T261" s="82"/>
      <c r="U261" s="82"/>
      <c r="V261" s="82"/>
      <c r="W261" s="82"/>
      <c r="X261" s="82"/>
      <c r="Y261" s="82"/>
      <c r="Z261" s="82"/>
    </row>
    <row r="262" spans="1:26" ht="15.75" customHeight="1">
      <c r="A262" s="81"/>
      <c r="B262" s="82"/>
      <c r="C262" s="85"/>
      <c r="D262" s="82"/>
      <c r="E262" s="82"/>
      <c r="F262" s="82"/>
      <c r="G262" s="82"/>
      <c r="H262" s="82"/>
      <c r="I262" s="82"/>
      <c r="J262" s="82"/>
      <c r="K262" s="82"/>
      <c r="L262" s="81"/>
      <c r="M262" s="82"/>
      <c r="N262" s="83"/>
      <c r="O262" s="81"/>
      <c r="P262" s="81"/>
      <c r="Q262" s="84"/>
      <c r="R262" s="82"/>
      <c r="S262" s="82"/>
      <c r="T262" s="82"/>
      <c r="U262" s="82"/>
      <c r="V262" s="82"/>
      <c r="W262" s="82"/>
      <c r="X262" s="82"/>
      <c r="Y262" s="82"/>
      <c r="Z262" s="82"/>
    </row>
    <row r="263" spans="1:26" ht="15.75" customHeight="1">
      <c r="A263" s="81"/>
      <c r="B263" s="82"/>
      <c r="C263" s="85"/>
      <c r="D263" s="82"/>
      <c r="E263" s="82"/>
      <c r="F263" s="82"/>
      <c r="G263" s="82"/>
      <c r="H263" s="82"/>
      <c r="I263" s="82"/>
      <c r="J263" s="82"/>
      <c r="K263" s="82"/>
      <c r="L263" s="81"/>
      <c r="M263" s="82"/>
      <c r="N263" s="83"/>
      <c r="O263" s="81"/>
      <c r="P263" s="81"/>
      <c r="Q263" s="84"/>
      <c r="R263" s="82"/>
      <c r="S263" s="82"/>
      <c r="T263" s="82"/>
      <c r="U263" s="82"/>
      <c r="V263" s="82"/>
      <c r="W263" s="82"/>
      <c r="X263" s="82"/>
      <c r="Y263" s="82"/>
      <c r="Z263" s="82"/>
    </row>
    <row r="264" spans="1:26" ht="15.75" customHeight="1">
      <c r="A264" s="81"/>
      <c r="B264" s="82"/>
      <c r="C264" s="85"/>
      <c r="D264" s="82"/>
      <c r="E264" s="82"/>
      <c r="F264" s="82"/>
      <c r="G264" s="82"/>
      <c r="H264" s="82"/>
      <c r="I264" s="82"/>
      <c r="J264" s="82"/>
      <c r="K264" s="82"/>
      <c r="L264" s="81"/>
      <c r="M264" s="82"/>
      <c r="N264" s="83"/>
      <c r="O264" s="81"/>
      <c r="P264" s="81"/>
      <c r="Q264" s="84"/>
      <c r="R264" s="82"/>
      <c r="S264" s="82"/>
      <c r="T264" s="82"/>
      <c r="U264" s="82"/>
      <c r="V264" s="82"/>
      <c r="W264" s="82"/>
      <c r="X264" s="82"/>
      <c r="Y264" s="82"/>
      <c r="Z264" s="82"/>
    </row>
    <row r="265" spans="1:26" ht="15.75" customHeight="1">
      <c r="A265" s="81"/>
      <c r="B265" s="82"/>
      <c r="C265" s="85"/>
      <c r="D265" s="82"/>
      <c r="E265" s="82"/>
      <c r="F265" s="82"/>
      <c r="G265" s="82"/>
      <c r="H265" s="82"/>
      <c r="I265" s="82"/>
      <c r="J265" s="82"/>
      <c r="K265" s="82"/>
      <c r="L265" s="81"/>
      <c r="M265" s="82"/>
      <c r="N265" s="83"/>
      <c r="O265" s="81"/>
      <c r="P265" s="81"/>
      <c r="Q265" s="84"/>
      <c r="R265" s="82"/>
      <c r="S265" s="82"/>
      <c r="T265" s="82"/>
      <c r="U265" s="82"/>
      <c r="V265" s="82"/>
      <c r="W265" s="82"/>
      <c r="X265" s="82"/>
      <c r="Y265" s="82"/>
      <c r="Z265" s="82"/>
    </row>
    <row r="266" spans="1:26" ht="15.75" customHeight="1">
      <c r="A266" s="81"/>
      <c r="B266" s="82"/>
      <c r="C266" s="85"/>
      <c r="D266" s="82"/>
      <c r="E266" s="82"/>
      <c r="F266" s="82"/>
      <c r="G266" s="82"/>
      <c r="H266" s="82"/>
      <c r="I266" s="82"/>
      <c r="J266" s="82"/>
      <c r="K266" s="82"/>
      <c r="L266" s="81"/>
      <c r="M266" s="82"/>
      <c r="N266" s="83"/>
      <c r="O266" s="81"/>
      <c r="P266" s="81"/>
      <c r="Q266" s="84"/>
      <c r="R266" s="82"/>
      <c r="S266" s="82"/>
      <c r="T266" s="82"/>
      <c r="U266" s="82"/>
      <c r="V266" s="82"/>
      <c r="W266" s="82"/>
      <c r="X266" s="82"/>
      <c r="Y266" s="82"/>
      <c r="Z266" s="82"/>
    </row>
    <row r="267" spans="1:26" ht="15.75" customHeight="1">
      <c r="A267" s="81"/>
      <c r="B267" s="82"/>
      <c r="C267" s="85"/>
      <c r="D267" s="82"/>
      <c r="E267" s="82"/>
      <c r="F267" s="82"/>
      <c r="G267" s="82"/>
      <c r="H267" s="82"/>
      <c r="I267" s="82"/>
      <c r="J267" s="82"/>
      <c r="K267" s="82"/>
      <c r="L267" s="81"/>
      <c r="M267" s="82"/>
      <c r="N267" s="83"/>
      <c r="O267" s="81"/>
      <c r="P267" s="81"/>
      <c r="Q267" s="84"/>
      <c r="R267" s="82"/>
      <c r="S267" s="82"/>
      <c r="T267" s="82"/>
      <c r="U267" s="82"/>
      <c r="V267" s="82"/>
      <c r="W267" s="82"/>
      <c r="X267" s="82"/>
      <c r="Y267" s="82"/>
      <c r="Z267" s="82"/>
    </row>
    <row r="268" spans="1:26" ht="15.75" customHeight="1">
      <c r="A268" s="81"/>
      <c r="B268" s="82"/>
      <c r="C268" s="85"/>
      <c r="D268" s="82"/>
      <c r="E268" s="82"/>
      <c r="F268" s="82"/>
      <c r="G268" s="82"/>
      <c r="H268" s="82"/>
      <c r="I268" s="82"/>
      <c r="J268" s="82"/>
      <c r="K268" s="82"/>
      <c r="L268" s="81"/>
      <c r="M268" s="82"/>
      <c r="N268" s="83"/>
      <c r="O268" s="81"/>
      <c r="P268" s="81"/>
      <c r="Q268" s="84"/>
      <c r="R268" s="82"/>
      <c r="S268" s="82"/>
      <c r="T268" s="82"/>
      <c r="U268" s="82"/>
      <c r="V268" s="82"/>
      <c r="W268" s="82"/>
      <c r="X268" s="82"/>
      <c r="Y268" s="82"/>
      <c r="Z268" s="82"/>
    </row>
    <row r="269" spans="1:26" ht="15.75" customHeight="1">
      <c r="A269" s="81"/>
      <c r="B269" s="82"/>
      <c r="C269" s="85"/>
      <c r="D269" s="82"/>
      <c r="E269" s="82"/>
      <c r="F269" s="82"/>
      <c r="G269" s="82"/>
      <c r="H269" s="82"/>
      <c r="I269" s="82"/>
      <c r="J269" s="82"/>
      <c r="K269" s="82"/>
      <c r="L269" s="81"/>
      <c r="M269" s="82"/>
      <c r="N269" s="83"/>
      <c r="O269" s="81"/>
      <c r="P269" s="81"/>
      <c r="Q269" s="84"/>
      <c r="R269" s="82"/>
      <c r="S269" s="82"/>
      <c r="T269" s="82"/>
      <c r="U269" s="82"/>
      <c r="V269" s="82"/>
      <c r="W269" s="82"/>
      <c r="X269" s="82"/>
      <c r="Y269" s="82"/>
      <c r="Z269" s="82"/>
    </row>
    <row r="270" spans="1:26" ht="15.75" customHeight="1">
      <c r="A270" s="81"/>
      <c r="B270" s="82"/>
      <c r="C270" s="85"/>
      <c r="D270" s="82"/>
      <c r="E270" s="82"/>
      <c r="F270" s="82"/>
      <c r="G270" s="82"/>
      <c r="H270" s="82"/>
      <c r="I270" s="82"/>
      <c r="J270" s="82"/>
      <c r="K270" s="82"/>
      <c r="L270" s="81"/>
      <c r="M270" s="82"/>
      <c r="N270" s="83"/>
      <c r="O270" s="81"/>
      <c r="P270" s="81"/>
      <c r="Q270" s="84"/>
      <c r="R270" s="82"/>
      <c r="S270" s="82"/>
      <c r="T270" s="82"/>
      <c r="U270" s="82"/>
      <c r="V270" s="82"/>
      <c r="W270" s="82"/>
      <c r="X270" s="82"/>
      <c r="Y270" s="82"/>
      <c r="Z270" s="82"/>
    </row>
    <row r="271" spans="1:26" ht="15.75" customHeight="1">
      <c r="A271" s="81"/>
      <c r="B271" s="82"/>
      <c r="C271" s="85"/>
      <c r="D271" s="82"/>
      <c r="E271" s="82"/>
      <c r="F271" s="82"/>
      <c r="G271" s="82"/>
      <c r="H271" s="82"/>
      <c r="I271" s="82"/>
      <c r="J271" s="82"/>
      <c r="K271" s="82"/>
      <c r="L271" s="81"/>
      <c r="M271" s="82"/>
      <c r="N271" s="83"/>
      <c r="O271" s="81"/>
      <c r="P271" s="81"/>
      <c r="Q271" s="84"/>
      <c r="R271" s="82"/>
      <c r="S271" s="82"/>
      <c r="T271" s="82"/>
      <c r="U271" s="82"/>
      <c r="V271" s="82"/>
      <c r="W271" s="82"/>
      <c r="X271" s="82"/>
      <c r="Y271" s="82"/>
      <c r="Z271" s="82"/>
    </row>
    <row r="272" spans="1:26" ht="15.75" customHeight="1">
      <c r="A272" s="81"/>
      <c r="B272" s="82"/>
      <c r="C272" s="85"/>
      <c r="D272" s="82"/>
      <c r="E272" s="82"/>
      <c r="F272" s="82"/>
      <c r="G272" s="82"/>
      <c r="H272" s="82"/>
      <c r="I272" s="82"/>
      <c r="J272" s="82"/>
      <c r="K272" s="82"/>
      <c r="L272" s="81"/>
      <c r="M272" s="82"/>
      <c r="N272" s="83"/>
      <c r="O272" s="81"/>
      <c r="P272" s="81"/>
      <c r="Q272" s="84"/>
      <c r="R272" s="82"/>
      <c r="S272" s="82"/>
      <c r="T272" s="82"/>
      <c r="U272" s="82"/>
      <c r="V272" s="82"/>
      <c r="W272" s="82"/>
      <c r="X272" s="82"/>
      <c r="Y272" s="82"/>
      <c r="Z272" s="82"/>
    </row>
    <row r="273" spans="1:26" ht="15.75" customHeight="1">
      <c r="A273" s="81"/>
      <c r="B273" s="82"/>
      <c r="C273" s="85"/>
      <c r="D273" s="82"/>
      <c r="E273" s="82"/>
      <c r="F273" s="82"/>
      <c r="G273" s="82"/>
      <c r="H273" s="82"/>
      <c r="I273" s="82"/>
      <c r="J273" s="82"/>
      <c r="K273" s="82"/>
      <c r="L273" s="81"/>
      <c r="M273" s="82"/>
      <c r="N273" s="83"/>
      <c r="O273" s="81"/>
      <c r="P273" s="81"/>
      <c r="Q273" s="84"/>
      <c r="R273" s="82"/>
      <c r="S273" s="82"/>
      <c r="T273" s="82"/>
      <c r="U273" s="82"/>
      <c r="V273" s="82"/>
      <c r="W273" s="82"/>
      <c r="X273" s="82"/>
      <c r="Y273" s="82"/>
      <c r="Z273" s="82"/>
    </row>
    <row r="274" spans="1:26" ht="15.75" customHeight="1">
      <c r="A274" s="81"/>
      <c r="B274" s="82"/>
      <c r="C274" s="85"/>
      <c r="D274" s="82"/>
      <c r="E274" s="82"/>
      <c r="F274" s="82"/>
      <c r="G274" s="82"/>
      <c r="H274" s="82"/>
      <c r="I274" s="82"/>
      <c r="J274" s="82"/>
      <c r="K274" s="82"/>
      <c r="L274" s="81"/>
      <c r="M274" s="82"/>
      <c r="N274" s="83"/>
      <c r="O274" s="81"/>
      <c r="P274" s="81"/>
      <c r="Q274" s="84"/>
      <c r="R274" s="82"/>
      <c r="S274" s="82"/>
      <c r="T274" s="82"/>
      <c r="U274" s="82"/>
      <c r="V274" s="82"/>
      <c r="W274" s="82"/>
      <c r="X274" s="82"/>
      <c r="Y274" s="82"/>
      <c r="Z274" s="82"/>
    </row>
    <row r="275" spans="1:26" ht="15.75" customHeight="1">
      <c r="A275" s="81"/>
      <c r="B275" s="82"/>
      <c r="C275" s="85"/>
      <c r="D275" s="82"/>
      <c r="E275" s="82"/>
      <c r="F275" s="82"/>
      <c r="G275" s="82"/>
      <c r="H275" s="82"/>
      <c r="I275" s="82"/>
      <c r="J275" s="82"/>
      <c r="K275" s="82"/>
      <c r="L275" s="81"/>
      <c r="M275" s="82"/>
      <c r="N275" s="83"/>
      <c r="O275" s="81"/>
      <c r="P275" s="81"/>
      <c r="Q275" s="84"/>
      <c r="R275" s="82"/>
      <c r="S275" s="82"/>
      <c r="T275" s="82"/>
      <c r="U275" s="82"/>
      <c r="V275" s="82"/>
      <c r="W275" s="82"/>
      <c r="X275" s="82"/>
      <c r="Y275" s="82"/>
      <c r="Z275" s="82"/>
    </row>
    <row r="276" spans="1:26" ht="15.75" customHeight="1">
      <c r="A276" s="81"/>
      <c r="B276" s="82"/>
      <c r="C276" s="85"/>
      <c r="D276" s="82"/>
      <c r="E276" s="82"/>
      <c r="F276" s="82"/>
      <c r="G276" s="82"/>
      <c r="H276" s="82"/>
      <c r="I276" s="82"/>
      <c r="J276" s="82"/>
      <c r="K276" s="82"/>
      <c r="L276" s="81"/>
      <c r="M276" s="82"/>
      <c r="N276" s="83"/>
      <c r="O276" s="81"/>
      <c r="P276" s="81"/>
      <c r="Q276" s="84"/>
      <c r="R276" s="82"/>
      <c r="S276" s="82"/>
      <c r="T276" s="82"/>
      <c r="U276" s="82"/>
      <c r="V276" s="82"/>
      <c r="W276" s="82"/>
      <c r="X276" s="82"/>
      <c r="Y276" s="82"/>
      <c r="Z276" s="82"/>
    </row>
    <row r="277" spans="1:26" ht="15.75" customHeight="1">
      <c r="A277" s="81"/>
      <c r="B277" s="82"/>
      <c r="C277" s="85"/>
      <c r="D277" s="82"/>
      <c r="E277" s="82"/>
      <c r="F277" s="82"/>
      <c r="G277" s="82"/>
      <c r="H277" s="82"/>
      <c r="I277" s="82"/>
      <c r="J277" s="82"/>
      <c r="K277" s="82"/>
      <c r="L277" s="81"/>
      <c r="M277" s="82"/>
      <c r="N277" s="83"/>
      <c r="O277" s="81"/>
      <c r="P277" s="81"/>
      <c r="Q277" s="84"/>
      <c r="R277" s="82"/>
      <c r="S277" s="82"/>
      <c r="T277" s="82"/>
      <c r="U277" s="82"/>
      <c r="V277" s="82"/>
      <c r="W277" s="82"/>
      <c r="X277" s="82"/>
      <c r="Y277" s="82"/>
      <c r="Z277" s="82"/>
    </row>
    <row r="278" spans="1:26" ht="15.75" customHeight="1">
      <c r="A278" s="81"/>
      <c r="B278" s="82"/>
      <c r="C278" s="85"/>
      <c r="D278" s="82"/>
      <c r="E278" s="82"/>
      <c r="F278" s="82"/>
      <c r="G278" s="82"/>
      <c r="H278" s="82"/>
      <c r="I278" s="82"/>
      <c r="J278" s="82"/>
      <c r="K278" s="82"/>
      <c r="L278" s="81"/>
      <c r="M278" s="82"/>
      <c r="N278" s="83"/>
      <c r="O278" s="81"/>
      <c r="P278" s="81"/>
      <c r="Q278" s="84"/>
      <c r="R278" s="82"/>
      <c r="S278" s="82"/>
      <c r="T278" s="82"/>
      <c r="U278" s="82"/>
      <c r="V278" s="82"/>
      <c r="W278" s="82"/>
      <c r="X278" s="82"/>
      <c r="Y278" s="82"/>
      <c r="Z278" s="82"/>
    </row>
    <row r="279" spans="1:26" ht="15.75" customHeight="1">
      <c r="A279" s="81"/>
      <c r="B279" s="82"/>
      <c r="C279" s="85"/>
      <c r="D279" s="82"/>
      <c r="E279" s="82"/>
      <c r="F279" s="82"/>
      <c r="G279" s="82"/>
      <c r="H279" s="82"/>
      <c r="I279" s="82"/>
      <c r="J279" s="82"/>
      <c r="K279" s="82"/>
      <c r="L279" s="81"/>
      <c r="M279" s="82"/>
      <c r="N279" s="83"/>
      <c r="O279" s="81"/>
      <c r="P279" s="81"/>
      <c r="Q279" s="84"/>
      <c r="R279" s="82"/>
      <c r="S279" s="82"/>
      <c r="T279" s="82"/>
      <c r="U279" s="82"/>
      <c r="V279" s="82"/>
      <c r="W279" s="82"/>
      <c r="X279" s="82"/>
      <c r="Y279" s="82"/>
      <c r="Z279" s="82"/>
    </row>
    <row r="280" spans="1:26" ht="15.75" customHeight="1">
      <c r="A280" s="81"/>
      <c r="B280" s="82"/>
      <c r="C280" s="85"/>
      <c r="D280" s="82"/>
      <c r="E280" s="82"/>
      <c r="F280" s="82"/>
      <c r="G280" s="82"/>
      <c r="H280" s="82"/>
      <c r="I280" s="82"/>
      <c r="J280" s="82"/>
      <c r="K280" s="82"/>
      <c r="L280" s="81"/>
      <c r="M280" s="82"/>
      <c r="N280" s="83"/>
      <c r="O280" s="81"/>
      <c r="P280" s="81"/>
      <c r="Q280" s="84"/>
      <c r="R280" s="82"/>
      <c r="S280" s="82"/>
      <c r="T280" s="82"/>
      <c r="U280" s="82"/>
      <c r="V280" s="82"/>
      <c r="W280" s="82"/>
      <c r="X280" s="82"/>
      <c r="Y280" s="82"/>
      <c r="Z280" s="82"/>
    </row>
    <row r="281" spans="1:26" ht="15.75" customHeight="1">
      <c r="A281" s="81"/>
      <c r="B281" s="82"/>
      <c r="C281" s="85"/>
      <c r="D281" s="82"/>
      <c r="E281" s="82"/>
      <c r="F281" s="82"/>
      <c r="G281" s="82"/>
      <c r="H281" s="82"/>
      <c r="I281" s="82"/>
      <c r="J281" s="82"/>
      <c r="K281" s="82"/>
      <c r="L281" s="81"/>
      <c r="M281" s="82"/>
      <c r="N281" s="83"/>
      <c r="O281" s="81"/>
      <c r="P281" s="81"/>
      <c r="Q281" s="84"/>
      <c r="R281" s="82"/>
      <c r="S281" s="82"/>
      <c r="T281" s="82"/>
      <c r="U281" s="82"/>
      <c r="V281" s="82"/>
      <c r="W281" s="82"/>
      <c r="X281" s="82"/>
      <c r="Y281" s="82"/>
      <c r="Z281" s="82"/>
    </row>
    <row r="282" spans="1:26" ht="15.75" customHeight="1">
      <c r="A282" s="81"/>
      <c r="B282" s="82"/>
      <c r="C282" s="85"/>
      <c r="D282" s="82"/>
      <c r="E282" s="82"/>
      <c r="F282" s="82"/>
      <c r="G282" s="82"/>
      <c r="H282" s="82"/>
      <c r="I282" s="82"/>
      <c r="J282" s="82"/>
      <c r="K282" s="82"/>
      <c r="L282" s="81"/>
      <c r="M282" s="82"/>
      <c r="N282" s="83"/>
      <c r="O282" s="81"/>
      <c r="P282" s="81"/>
      <c r="Q282" s="84"/>
      <c r="R282" s="82"/>
      <c r="S282" s="82"/>
      <c r="T282" s="82"/>
      <c r="U282" s="82"/>
      <c r="V282" s="82"/>
      <c r="W282" s="82"/>
      <c r="X282" s="82"/>
      <c r="Y282" s="82"/>
      <c r="Z282" s="82"/>
    </row>
    <row r="283" spans="1:26" ht="15.75" customHeight="1">
      <c r="A283" s="81"/>
      <c r="B283" s="82"/>
      <c r="C283" s="85"/>
      <c r="D283" s="82"/>
      <c r="E283" s="82"/>
      <c r="F283" s="82"/>
      <c r="G283" s="82"/>
      <c r="H283" s="82"/>
      <c r="I283" s="82"/>
      <c r="J283" s="82"/>
      <c r="K283" s="82"/>
      <c r="L283" s="81"/>
      <c r="M283" s="82"/>
      <c r="N283" s="83"/>
      <c r="O283" s="81"/>
      <c r="P283" s="81"/>
      <c r="Q283" s="84"/>
      <c r="R283" s="82"/>
      <c r="S283" s="82"/>
      <c r="T283" s="82"/>
      <c r="U283" s="82"/>
      <c r="V283" s="82"/>
      <c r="W283" s="82"/>
      <c r="X283" s="82"/>
      <c r="Y283" s="82"/>
      <c r="Z283" s="82"/>
    </row>
    <row r="284" spans="1:26" ht="15.75" customHeight="1">
      <c r="A284" s="81"/>
      <c r="B284" s="82"/>
      <c r="C284" s="85"/>
      <c r="D284" s="82"/>
      <c r="E284" s="82"/>
      <c r="F284" s="82"/>
      <c r="G284" s="82"/>
      <c r="H284" s="82"/>
      <c r="I284" s="82"/>
      <c r="J284" s="82"/>
      <c r="K284" s="82"/>
      <c r="L284" s="81"/>
      <c r="M284" s="82"/>
      <c r="N284" s="83"/>
      <c r="O284" s="81"/>
      <c r="P284" s="81"/>
      <c r="Q284" s="84"/>
      <c r="R284" s="82"/>
      <c r="S284" s="82"/>
      <c r="T284" s="82"/>
      <c r="U284" s="82"/>
      <c r="V284" s="82"/>
      <c r="W284" s="82"/>
      <c r="X284" s="82"/>
      <c r="Y284" s="82"/>
      <c r="Z284" s="82"/>
    </row>
    <row r="285" spans="1:26" ht="15.75" customHeight="1">
      <c r="A285" s="81"/>
      <c r="B285" s="82"/>
      <c r="C285" s="85"/>
      <c r="D285" s="82"/>
      <c r="E285" s="82"/>
      <c r="F285" s="82"/>
      <c r="G285" s="82"/>
      <c r="H285" s="82"/>
      <c r="I285" s="82"/>
      <c r="J285" s="82"/>
      <c r="K285" s="82"/>
      <c r="L285" s="81"/>
      <c r="M285" s="82"/>
      <c r="N285" s="83"/>
      <c r="O285" s="81"/>
      <c r="P285" s="81"/>
      <c r="Q285" s="84"/>
      <c r="R285" s="82"/>
      <c r="S285" s="82"/>
      <c r="T285" s="82"/>
      <c r="U285" s="82"/>
      <c r="V285" s="82"/>
      <c r="W285" s="82"/>
      <c r="X285" s="82"/>
      <c r="Y285" s="82"/>
      <c r="Z285" s="82"/>
    </row>
    <row r="286" spans="1:26" ht="15.75" customHeight="1">
      <c r="A286" s="81"/>
      <c r="B286" s="82"/>
      <c r="C286" s="85"/>
      <c r="D286" s="82"/>
      <c r="E286" s="82"/>
      <c r="F286" s="82"/>
      <c r="G286" s="82"/>
      <c r="H286" s="82"/>
      <c r="I286" s="82"/>
      <c r="J286" s="82"/>
      <c r="K286" s="82"/>
      <c r="L286" s="81"/>
      <c r="M286" s="82"/>
      <c r="N286" s="83"/>
      <c r="O286" s="81"/>
      <c r="P286" s="81"/>
      <c r="Q286" s="84"/>
      <c r="R286" s="82"/>
      <c r="S286" s="82"/>
      <c r="T286" s="82"/>
      <c r="U286" s="82"/>
      <c r="V286" s="82"/>
      <c r="W286" s="82"/>
      <c r="X286" s="82"/>
      <c r="Y286" s="82"/>
      <c r="Z286" s="82"/>
    </row>
    <row r="287" spans="1:26" ht="15.75" customHeight="1">
      <c r="A287" s="81"/>
      <c r="B287" s="82"/>
      <c r="C287" s="85"/>
      <c r="D287" s="82"/>
      <c r="E287" s="82"/>
      <c r="F287" s="82"/>
      <c r="G287" s="82"/>
      <c r="H287" s="82"/>
      <c r="I287" s="82"/>
      <c r="J287" s="82"/>
      <c r="K287" s="82"/>
      <c r="L287" s="81"/>
      <c r="M287" s="82"/>
      <c r="N287" s="83"/>
      <c r="O287" s="81"/>
      <c r="P287" s="81"/>
      <c r="Q287" s="84"/>
      <c r="R287" s="82"/>
      <c r="S287" s="82"/>
      <c r="T287" s="82"/>
      <c r="U287" s="82"/>
      <c r="V287" s="82"/>
      <c r="W287" s="82"/>
      <c r="X287" s="82"/>
      <c r="Y287" s="82"/>
      <c r="Z287" s="82"/>
    </row>
    <row r="288" spans="1:26" ht="15.75" customHeight="1">
      <c r="A288" s="81"/>
      <c r="B288" s="82"/>
      <c r="C288" s="85"/>
      <c r="D288" s="82"/>
      <c r="E288" s="82"/>
      <c r="F288" s="82"/>
      <c r="G288" s="82"/>
      <c r="H288" s="82"/>
      <c r="I288" s="82"/>
      <c r="J288" s="82"/>
      <c r="K288" s="82"/>
      <c r="L288" s="81"/>
      <c r="M288" s="82"/>
      <c r="N288" s="83"/>
      <c r="O288" s="81"/>
      <c r="P288" s="81"/>
      <c r="Q288" s="84"/>
      <c r="R288" s="82"/>
      <c r="S288" s="82"/>
      <c r="T288" s="82"/>
      <c r="U288" s="82"/>
      <c r="V288" s="82"/>
      <c r="W288" s="82"/>
      <c r="X288" s="82"/>
      <c r="Y288" s="82"/>
      <c r="Z288" s="82"/>
    </row>
    <row r="289" spans="1:26" ht="15.75" customHeight="1">
      <c r="A289" s="81"/>
      <c r="B289" s="82"/>
      <c r="C289" s="85"/>
      <c r="D289" s="82"/>
      <c r="E289" s="82"/>
      <c r="F289" s="82"/>
      <c r="G289" s="82"/>
      <c r="H289" s="82"/>
      <c r="I289" s="82"/>
      <c r="J289" s="82"/>
      <c r="K289" s="82"/>
      <c r="L289" s="81"/>
      <c r="M289" s="82"/>
      <c r="N289" s="83"/>
      <c r="O289" s="81"/>
      <c r="P289" s="81"/>
      <c r="Q289" s="84"/>
      <c r="R289" s="82"/>
      <c r="S289" s="82"/>
      <c r="T289" s="82"/>
      <c r="U289" s="82"/>
      <c r="V289" s="82"/>
      <c r="W289" s="82"/>
      <c r="X289" s="82"/>
      <c r="Y289" s="82"/>
      <c r="Z289" s="82"/>
    </row>
    <row r="290" spans="1:26" ht="15.75" customHeight="1">
      <c r="A290" s="81"/>
      <c r="B290" s="82"/>
      <c r="C290" s="85"/>
      <c r="D290" s="82"/>
      <c r="E290" s="82"/>
      <c r="F290" s="82"/>
      <c r="G290" s="82"/>
      <c r="H290" s="82"/>
      <c r="I290" s="82"/>
      <c r="J290" s="82"/>
      <c r="K290" s="82"/>
      <c r="L290" s="81"/>
      <c r="M290" s="82"/>
      <c r="N290" s="83"/>
      <c r="O290" s="81"/>
      <c r="P290" s="81"/>
      <c r="Q290" s="84"/>
      <c r="R290" s="82"/>
      <c r="S290" s="82"/>
      <c r="T290" s="82"/>
      <c r="U290" s="82"/>
      <c r="V290" s="82"/>
      <c r="W290" s="82"/>
      <c r="X290" s="82"/>
      <c r="Y290" s="82"/>
      <c r="Z290" s="82"/>
    </row>
    <row r="291" spans="1:26" ht="15.75" customHeight="1">
      <c r="L291" s="97"/>
      <c r="N291" s="98"/>
      <c r="O291" s="97"/>
      <c r="P291" s="97"/>
      <c r="Q291" s="99"/>
    </row>
    <row r="292" spans="1:26" ht="15.75" customHeight="1">
      <c r="L292" s="97"/>
      <c r="N292" s="98"/>
      <c r="O292" s="97"/>
      <c r="P292" s="97"/>
      <c r="Q292" s="99"/>
    </row>
    <row r="293" spans="1:26" ht="15.75" customHeight="1">
      <c r="L293" s="97"/>
      <c r="N293" s="98"/>
      <c r="O293" s="97"/>
      <c r="P293" s="97"/>
      <c r="Q293" s="99"/>
    </row>
    <row r="294" spans="1:26" ht="15.75" customHeight="1">
      <c r="L294" s="97"/>
      <c r="N294" s="98"/>
      <c r="O294" s="97"/>
      <c r="P294" s="97"/>
      <c r="Q294" s="99"/>
    </row>
    <row r="295" spans="1:26" ht="15.75" customHeight="1">
      <c r="L295" s="97"/>
      <c r="N295" s="98"/>
      <c r="O295" s="97"/>
      <c r="P295" s="97"/>
      <c r="Q295" s="99"/>
    </row>
    <row r="296" spans="1:26" ht="15.75" customHeight="1">
      <c r="L296" s="97"/>
      <c r="N296" s="98"/>
      <c r="O296" s="97"/>
      <c r="P296" s="97"/>
      <c r="Q296" s="99"/>
    </row>
    <row r="297" spans="1:26" ht="15.75" customHeight="1">
      <c r="L297" s="97"/>
      <c r="N297" s="98"/>
      <c r="O297" s="97"/>
      <c r="P297" s="97"/>
      <c r="Q297" s="99"/>
    </row>
    <row r="298" spans="1:26" ht="15.75" customHeight="1">
      <c r="L298" s="97"/>
      <c r="N298" s="98"/>
      <c r="O298" s="97"/>
      <c r="P298" s="97"/>
      <c r="Q298" s="99"/>
    </row>
    <row r="299" spans="1:26" ht="15.75" customHeight="1">
      <c r="L299" s="97"/>
      <c r="N299" s="98"/>
      <c r="O299" s="97"/>
      <c r="P299" s="97"/>
      <c r="Q299" s="99"/>
    </row>
    <row r="300" spans="1:26" ht="15.75" customHeight="1">
      <c r="L300" s="97"/>
      <c r="N300" s="98"/>
      <c r="O300" s="97"/>
      <c r="P300" s="97"/>
      <c r="Q300" s="99"/>
    </row>
    <row r="301" spans="1:26" ht="15.75" customHeight="1">
      <c r="L301" s="97"/>
      <c r="N301" s="98"/>
      <c r="O301" s="97"/>
      <c r="P301" s="97"/>
      <c r="Q301" s="99"/>
    </row>
    <row r="302" spans="1:26" ht="15.75" customHeight="1">
      <c r="L302" s="97"/>
      <c r="N302" s="98"/>
      <c r="O302" s="97"/>
      <c r="P302" s="97"/>
      <c r="Q302" s="99"/>
    </row>
    <row r="303" spans="1:26" ht="15.75" customHeight="1">
      <c r="L303" s="97"/>
      <c r="N303" s="98"/>
      <c r="O303" s="97"/>
      <c r="P303" s="97"/>
      <c r="Q303" s="99"/>
    </row>
    <row r="304" spans="1:26" ht="15.75" customHeight="1">
      <c r="L304" s="97"/>
      <c r="N304" s="98"/>
      <c r="O304" s="97"/>
      <c r="P304" s="97"/>
      <c r="Q304" s="99"/>
    </row>
    <row r="305" spans="12:17" ht="15.75" customHeight="1">
      <c r="L305" s="97"/>
      <c r="N305" s="98"/>
      <c r="O305" s="97"/>
      <c r="P305" s="97"/>
      <c r="Q305" s="99"/>
    </row>
    <row r="306" spans="12:17" ht="15.75" customHeight="1">
      <c r="L306" s="97"/>
      <c r="N306" s="98"/>
      <c r="O306" s="97"/>
      <c r="P306" s="97"/>
      <c r="Q306" s="99"/>
    </row>
    <row r="307" spans="12:17" ht="15.75" customHeight="1">
      <c r="L307" s="97"/>
      <c r="N307" s="98"/>
      <c r="O307" s="97"/>
      <c r="P307" s="97"/>
      <c r="Q307" s="99"/>
    </row>
    <row r="308" spans="12:17" ht="15.75" customHeight="1">
      <c r="L308" s="97"/>
      <c r="N308" s="98"/>
      <c r="O308" s="97"/>
      <c r="P308" s="97"/>
      <c r="Q308" s="99"/>
    </row>
    <row r="309" spans="12:17" ht="15.75" customHeight="1">
      <c r="L309" s="97"/>
      <c r="N309" s="98"/>
      <c r="O309" s="97"/>
      <c r="P309" s="97"/>
      <c r="Q309" s="99"/>
    </row>
    <row r="310" spans="12:17" ht="15.75" customHeight="1">
      <c r="L310" s="97"/>
      <c r="N310" s="98"/>
      <c r="O310" s="97"/>
      <c r="P310" s="97"/>
      <c r="Q310" s="99"/>
    </row>
    <row r="311" spans="12:17" ht="15.75" customHeight="1">
      <c r="L311" s="97"/>
      <c r="N311" s="98"/>
      <c r="O311" s="97"/>
      <c r="P311" s="97"/>
      <c r="Q311" s="99"/>
    </row>
    <row r="312" spans="12:17" ht="15.75" customHeight="1">
      <c r="L312" s="97"/>
      <c r="N312" s="98"/>
      <c r="O312" s="97"/>
      <c r="P312" s="97"/>
      <c r="Q312" s="99"/>
    </row>
    <row r="313" spans="12:17" ht="15.75" customHeight="1">
      <c r="L313" s="97"/>
      <c r="N313" s="98"/>
      <c r="O313" s="97"/>
      <c r="P313" s="97"/>
      <c r="Q313" s="99"/>
    </row>
    <row r="314" spans="12:17" ht="15.75" customHeight="1">
      <c r="L314" s="97"/>
      <c r="N314" s="98"/>
      <c r="O314" s="97"/>
      <c r="P314" s="97"/>
      <c r="Q314" s="99"/>
    </row>
    <row r="315" spans="12:17" ht="15.75" customHeight="1">
      <c r="L315" s="97"/>
      <c r="N315" s="98"/>
      <c r="O315" s="97"/>
      <c r="P315" s="97"/>
      <c r="Q315" s="99"/>
    </row>
    <row r="316" spans="12:17" ht="15.75" customHeight="1">
      <c r="L316" s="97"/>
      <c r="N316" s="98"/>
      <c r="O316" s="97"/>
      <c r="P316" s="97"/>
      <c r="Q316" s="99"/>
    </row>
    <row r="317" spans="12:17" ht="15.75" customHeight="1">
      <c r="L317" s="97"/>
      <c r="N317" s="98"/>
      <c r="O317" s="97"/>
      <c r="P317" s="97"/>
      <c r="Q317" s="99"/>
    </row>
    <row r="318" spans="12:17" ht="15.75" customHeight="1">
      <c r="L318" s="97"/>
      <c r="N318" s="98"/>
      <c r="O318" s="97"/>
      <c r="P318" s="97"/>
      <c r="Q318" s="99"/>
    </row>
    <row r="319" spans="12:17" ht="15.75" customHeight="1">
      <c r="L319" s="97"/>
      <c r="N319" s="98"/>
      <c r="O319" s="97"/>
      <c r="P319" s="97"/>
      <c r="Q319" s="99"/>
    </row>
    <row r="320" spans="12:17" ht="15.75" customHeight="1">
      <c r="L320" s="97"/>
      <c r="N320" s="98"/>
      <c r="O320" s="97"/>
      <c r="P320" s="97"/>
      <c r="Q320" s="99"/>
    </row>
    <row r="321" spans="12:17" ht="15.75" customHeight="1">
      <c r="L321" s="97"/>
      <c r="N321" s="98"/>
      <c r="O321" s="97"/>
      <c r="P321" s="97"/>
      <c r="Q321" s="99"/>
    </row>
    <row r="322" spans="12:17" ht="15.75" customHeight="1">
      <c r="L322" s="97"/>
      <c r="N322" s="98"/>
      <c r="O322" s="97"/>
      <c r="P322" s="97"/>
      <c r="Q322" s="99"/>
    </row>
    <row r="323" spans="12:17" ht="15.75" customHeight="1">
      <c r="L323" s="97"/>
      <c r="N323" s="98"/>
      <c r="O323" s="97"/>
      <c r="P323" s="97"/>
      <c r="Q323" s="99"/>
    </row>
    <row r="324" spans="12:17" ht="15.75" customHeight="1">
      <c r="L324" s="97"/>
      <c r="N324" s="98"/>
      <c r="O324" s="97"/>
      <c r="P324" s="97"/>
      <c r="Q324" s="99"/>
    </row>
    <row r="325" spans="12:17" ht="15.75" customHeight="1">
      <c r="L325" s="97"/>
      <c r="N325" s="98"/>
      <c r="O325" s="97"/>
      <c r="P325" s="97"/>
      <c r="Q325" s="99"/>
    </row>
    <row r="326" spans="12:17" ht="15.75" customHeight="1">
      <c r="L326" s="97"/>
      <c r="N326" s="98"/>
      <c r="O326" s="97"/>
      <c r="P326" s="97"/>
      <c r="Q326" s="99"/>
    </row>
    <row r="327" spans="12:17" ht="15.75" customHeight="1">
      <c r="L327" s="97"/>
      <c r="N327" s="98"/>
      <c r="O327" s="97"/>
      <c r="P327" s="97"/>
      <c r="Q327" s="99"/>
    </row>
    <row r="328" spans="12:17" ht="15.75" customHeight="1">
      <c r="L328" s="97"/>
      <c r="N328" s="98"/>
      <c r="O328" s="97"/>
      <c r="P328" s="97"/>
      <c r="Q328" s="99"/>
    </row>
    <row r="329" spans="12:17" ht="15.75" customHeight="1">
      <c r="L329" s="97"/>
      <c r="N329" s="98"/>
      <c r="O329" s="97"/>
      <c r="P329" s="97"/>
      <c r="Q329" s="99"/>
    </row>
    <row r="330" spans="12:17" ht="15.75" customHeight="1">
      <c r="L330" s="97"/>
      <c r="N330" s="98"/>
      <c r="O330" s="97"/>
      <c r="P330" s="97"/>
      <c r="Q330" s="99"/>
    </row>
    <row r="331" spans="12:17" ht="15.75" customHeight="1">
      <c r="L331" s="97"/>
      <c r="N331" s="98"/>
      <c r="O331" s="97"/>
      <c r="P331" s="97"/>
      <c r="Q331" s="99"/>
    </row>
    <row r="332" spans="12:17" ht="15.75" customHeight="1">
      <c r="L332" s="97"/>
      <c r="N332" s="98"/>
      <c r="O332" s="97"/>
      <c r="P332" s="97"/>
      <c r="Q332" s="99"/>
    </row>
    <row r="333" spans="12:17" ht="15.75" customHeight="1">
      <c r="L333" s="97"/>
      <c r="N333" s="98"/>
      <c r="O333" s="97"/>
      <c r="P333" s="97"/>
      <c r="Q333" s="99"/>
    </row>
    <row r="334" spans="12:17" ht="15.75" customHeight="1">
      <c r="L334" s="97"/>
      <c r="N334" s="98"/>
      <c r="O334" s="97"/>
      <c r="P334" s="97"/>
      <c r="Q334" s="99"/>
    </row>
    <row r="335" spans="12:17" ht="15.75" customHeight="1">
      <c r="L335" s="97"/>
      <c r="N335" s="98"/>
      <c r="O335" s="97"/>
      <c r="P335" s="97"/>
      <c r="Q335" s="99"/>
    </row>
    <row r="336" spans="12:17" ht="15.75" customHeight="1">
      <c r="L336" s="97"/>
      <c r="N336" s="98"/>
      <c r="O336" s="97"/>
      <c r="P336" s="97"/>
      <c r="Q336" s="99"/>
    </row>
    <row r="337" spans="12:17" ht="15.75" customHeight="1">
      <c r="L337" s="97"/>
      <c r="N337" s="98"/>
      <c r="O337" s="97"/>
      <c r="P337" s="97"/>
      <c r="Q337" s="99"/>
    </row>
    <row r="338" spans="12:17" ht="15.75" customHeight="1">
      <c r="L338" s="97"/>
      <c r="N338" s="98"/>
      <c r="O338" s="97"/>
      <c r="P338" s="97"/>
      <c r="Q338" s="99"/>
    </row>
    <row r="339" spans="12:17" ht="15.75" customHeight="1">
      <c r="L339" s="97"/>
      <c r="N339" s="98"/>
      <c r="O339" s="97"/>
      <c r="P339" s="97"/>
      <c r="Q339" s="99"/>
    </row>
    <row r="340" spans="12:17" ht="15.75" customHeight="1">
      <c r="L340" s="97"/>
      <c r="N340" s="98"/>
      <c r="O340" s="97"/>
      <c r="P340" s="97"/>
      <c r="Q340" s="99"/>
    </row>
    <row r="341" spans="12:17" ht="15.75" customHeight="1">
      <c r="L341" s="97"/>
      <c r="N341" s="98"/>
      <c r="O341" s="97"/>
      <c r="P341" s="97"/>
      <c r="Q341" s="99"/>
    </row>
    <row r="342" spans="12:17" ht="15.75" customHeight="1">
      <c r="L342" s="97"/>
      <c r="N342" s="98"/>
      <c r="O342" s="97"/>
      <c r="P342" s="97"/>
      <c r="Q342" s="99"/>
    </row>
    <row r="343" spans="12:17" ht="15.75" customHeight="1">
      <c r="L343" s="97"/>
      <c r="N343" s="98"/>
      <c r="O343" s="97"/>
      <c r="P343" s="97"/>
      <c r="Q343" s="99"/>
    </row>
    <row r="344" spans="12:17" ht="15.75" customHeight="1">
      <c r="L344" s="97"/>
      <c r="N344" s="98"/>
      <c r="O344" s="97"/>
      <c r="P344" s="97"/>
      <c r="Q344" s="99"/>
    </row>
    <row r="345" spans="12:17" ht="15.75" customHeight="1">
      <c r="L345" s="97"/>
      <c r="N345" s="98"/>
      <c r="O345" s="97"/>
      <c r="P345" s="97"/>
      <c r="Q345" s="99"/>
    </row>
    <row r="346" spans="12:17" ht="15.75" customHeight="1">
      <c r="L346" s="97"/>
      <c r="N346" s="98"/>
      <c r="O346" s="97"/>
      <c r="P346" s="97"/>
      <c r="Q346" s="99"/>
    </row>
    <row r="347" spans="12:17" ht="15.75" customHeight="1">
      <c r="L347" s="97"/>
      <c r="N347" s="98"/>
      <c r="O347" s="97"/>
      <c r="P347" s="97"/>
      <c r="Q347" s="99"/>
    </row>
    <row r="348" spans="12:17" ht="15.75" customHeight="1">
      <c r="L348" s="97"/>
      <c r="N348" s="98"/>
      <c r="O348" s="97"/>
      <c r="P348" s="97"/>
      <c r="Q348" s="99"/>
    </row>
    <row r="349" spans="12:17" ht="15.75" customHeight="1">
      <c r="L349" s="97"/>
      <c r="N349" s="98"/>
      <c r="O349" s="97"/>
      <c r="P349" s="97"/>
      <c r="Q349" s="99"/>
    </row>
    <row r="350" spans="12:17" ht="15.75" customHeight="1">
      <c r="L350" s="97"/>
      <c r="N350" s="98"/>
      <c r="O350" s="97"/>
      <c r="P350" s="97"/>
      <c r="Q350" s="99"/>
    </row>
    <row r="351" spans="12:17" ht="15.75" customHeight="1">
      <c r="L351" s="97"/>
      <c r="N351" s="98"/>
      <c r="O351" s="97"/>
      <c r="P351" s="97"/>
      <c r="Q351" s="99"/>
    </row>
    <row r="352" spans="12:17" ht="15.75" customHeight="1">
      <c r="L352" s="97"/>
      <c r="N352" s="98"/>
      <c r="O352" s="97"/>
      <c r="P352" s="97"/>
      <c r="Q352" s="99"/>
    </row>
    <row r="353" spans="12:17" ht="15.75" customHeight="1">
      <c r="L353" s="97"/>
      <c r="N353" s="98"/>
      <c r="O353" s="97"/>
      <c r="P353" s="97"/>
      <c r="Q353" s="99"/>
    </row>
    <row r="354" spans="12:17" ht="15.75" customHeight="1">
      <c r="L354" s="97"/>
      <c r="N354" s="98"/>
      <c r="O354" s="97"/>
      <c r="P354" s="97"/>
      <c r="Q354" s="99"/>
    </row>
    <row r="355" spans="12:17" ht="15.75" customHeight="1">
      <c r="L355" s="97"/>
      <c r="N355" s="98"/>
      <c r="O355" s="97"/>
      <c r="P355" s="97"/>
      <c r="Q355" s="99"/>
    </row>
    <row r="356" spans="12:17" ht="15.75" customHeight="1">
      <c r="L356" s="97"/>
      <c r="N356" s="98"/>
      <c r="O356" s="97"/>
      <c r="P356" s="97"/>
      <c r="Q356" s="99"/>
    </row>
    <row r="357" spans="12:17" ht="15.75" customHeight="1">
      <c r="L357" s="97"/>
      <c r="N357" s="98"/>
      <c r="O357" s="97"/>
      <c r="P357" s="97"/>
      <c r="Q357" s="99"/>
    </row>
    <row r="358" spans="12:17" ht="15.75" customHeight="1">
      <c r="L358" s="97"/>
      <c r="N358" s="98"/>
      <c r="O358" s="97"/>
      <c r="P358" s="97"/>
      <c r="Q358" s="99"/>
    </row>
    <row r="359" spans="12:17" ht="15.75" customHeight="1">
      <c r="L359" s="97"/>
      <c r="N359" s="98"/>
      <c r="O359" s="97"/>
      <c r="P359" s="97"/>
      <c r="Q359" s="99"/>
    </row>
    <row r="360" spans="12:17" ht="15.75" customHeight="1">
      <c r="L360" s="97"/>
      <c r="N360" s="98"/>
      <c r="O360" s="97"/>
      <c r="P360" s="97"/>
      <c r="Q360" s="99"/>
    </row>
    <row r="361" spans="12:17" ht="15.75" customHeight="1">
      <c r="L361" s="97"/>
      <c r="N361" s="98"/>
      <c r="O361" s="97"/>
      <c r="P361" s="97"/>
      <c r="Q361" s="99"/>
    </row>
    <row r="362" spans="12:17" ht="15.75" customHeight="1">
      <c r="L362" s="97"/>
      <c r="N362" s="98"/>
      <c r="O362" s="97"/>
      <c r="P362" s="97"/>
      <c r="Q362" s="99"/>
    </row>
    <row r="363" spans="12:17" ht="15.75" customHeight="1">
      <c r="L363" s="97"/>
      <c r="N363" s="98"/>
      <c r="O363" s="97"/>
      <c r="P363" s="97"/>
      <c r="Q363" s="99"/>
    </row>
    <row r="364" spans="12:17" ht="15.75" customHeight="1">
      <c r="L364" s="97"/>
      <c r="N364" s="98"/>
      <c r="O364" s="97"/>
      <c r="P364" s="97"/>
      <c r="Q364" s="99"/>
    </row>
    <row r="365" spans="12:17" ht="15.75" customHeight="1">
      <c r="L365" s="97"/>
      <c r="N365" s="98"/>
      <c r="O365" s="97"/>
      <c r="P365" s="97"/>
      <c r="Q365" s="99"/>
    </row>
    <row r="366" spans="12:17" ht="15.75" customHeight="1">
      <c r="L366" s="97"/>
      <c r="N366" s="98"/>
      <c r="O366" s="97"/>
      <c r="P366" s="97"/>
      <c r="Q366" s="99"/>
    </row>
    <row r="367" spans="12:17" ht="15.75" customHeight="1">
      <c r="L367" s="97"/>
      <c r="N367" s="98"/>
      <c r="O367" s="97"/>
      <c r="P367" s="97"/>
      <c r="Q367" s="99"/>
    </row>
    <row r="368" spans="12:17" ht="15.75" customHeight="1">
      <c r="L368" s="97"/>
      <c r="N368" s="98"/>
      <c r="O368" s="97"/>
      <c r="P368" s="97"/>
      <c r="Q368" s="99"/>
    </row>
    <row r="369" spans="12:17" ht="15.75" customHeight="1">
      <c r="L369" s="97"/>
      <c r="N369" s="98"/>
      <c r="O369" s="97"/>
      <c r="P369" s="97"/>
      <c r="Q369" s="99"/>
    </row>
    <row r="370" spans="12:17" ht="15.75" customHeight="1">
      <c r="L370" s="97"/>
      <c r="N370" s="98"/>
      <c r="O370" s="97"/>
      <c r="P370" s="97"/>
      <c r="Q370" s="99"/>
    </row>
    <row r="371" spans="12:17" ht="15.75" customHeight="1">
      <c r="L371" s="97"/>
      <c r="N371" s="98"/>
      <c r="O371" s="97"/>
      <c r="P371" s="97"/>
      <c r="Q371" s="99"/>
    </row>
    <row r="372" spans="12:17" ht="15.75" customHeight="1">
      <c r="L372" s="97"/>
      <c r="N372" s="98"/>
      <c r="O372" s="97"/>
      <c r="P372" s="97"/>
      <c r="Q372" s="99"/>
    </row>
    <row r="373" spans="12:17" ht="15.75" customHeight="1">
      <c r="L373" s="97"/>
      <c r="N373" s="98"/>
      <c r="O373" s="97"/>
      <c r="P373" s="97"/>
      <c r="Q373" s="99"/>
    </row>
    <row r="374" spans="12:17" ht="15.75" customHeight="1">
      <c r="L374" s="97"/>
      <c r="N374" s="98"/>
      <c r="O374" s="97"/>
      <c r="P374" s="97"/>
      <c r="Q374" s="99"/>
    </row>
    <row r="375" spans="12:17" ht="15.75" customHeight="1">
      <c r="L375" s="97"/>
      <c r="N375" s="98"/>
      <c r="O375" s="97"/>
      <c r="P375" s="97"/>
      <c r="Q375" s="99"/>
    </row>
    <row r="376" spans="12:17" ht="15.75" customHeight="1">
      <c r="L376" s="97"/>
      <c r="N376" s="98"/>
      <c r="O376" s="97"/>
      <c r="P376" s="97"/>
      <c r="Q376" s="99"/>
    </row>
    <row r="377" spans="12:17" ht="15.75" customHeight="1">
      <c r="L377" s="97"/>
      <c r="N377" s="98"/>
      <c r="O377" s="97"/>
      <c r="P377" s="97"/>
      <c r="Q377" s="99"/>
    </row>
    <row r="378" spans="12:17" ht="15.75" customHeight="1">
      <c r="L378" s="97"/>
      <c r="N378" s="98"/>
      <c r="O378" s="97"/>
      <c r="P378" s="97"/>
      <c r="Q378" s="99"/>
    </row>
    <row r="379" spans="12:17" ht="15.75" customHeight="1">
      <c r="L379" s="97"/>
      <c r="N379" s="98"/>
      <c r="O379" s="97"/>
      <c r="P379" s="97"/>
      <c r="Q379" s="99"/>
    </row>
    <row r="380" spans="12:17" ht="15.75" customHeight="1">
      <c r="L380" s="97"/>
      <c r="N380" s="98"/>
      <c r="O380" s="97"/>
      <c r="P380" s="97"/>
      <c r="Q380" s="99"/>
    </row>
    <row r="381" spans="12:17" ht="15.75" customHeight="1">
      <c r="L381" s="97"/>
      <c r="N381" s="98"/>
      <c r="O381" s="97"/>
      <c r="P381" s="97"/>
      <c r="Q381" s="99"/>
    </row>
    <row r="382" spans="12:17" ht="15.75" customHeight="1">
      <c r="L382" s="97"/>
      <c r="N382" s="98"/>
      <c r="O382" s="97"/>
      <c r="P382" s="97"/>
      <c r="Q382" s="99"/>
    </row>
    <row r="383" spans="12:17" ht="15.75" customHeight="1">
      <c r="L383" s="97"/>
      <c r="N383" s="98"/>
      <c r="O383" s="97"/>
      <c r="P383" s="97"/>
      <c r="Q383" s="99"/>
    </row>
    <row r="384" spans="12:17" ht="15.75" customHeight="1">
      <c r="L384" s="97"/>
      <c r="N384" s="98"/>
      <c r="O384" s="97"/>
      <c r="P384" s="97"/>
      <c r="Q384" s="99"/>
    </row>
    <row r="385" spans="12:17" ht="15.75" customHeight="1">
      <c r="L385" s="97"/>
      <c r="N385" s="98"/>
      <c r="O385" s="97"/>
      <c r="P385" s="97"/>
      <c r="Q385" s="99"/>
    </row>
    <row r="386" spans="12:17" ht="15.75" customHeight="1">
      <c r="L386" s="97"/>
      <c r="N386" s="98"/>
      <c r="O386" s="97"/>
      <c r="P386" s="97"/>
      <c r="Q386" s="99"/>
    </row>
    <row r="387" spans="12:17" ht="15.75" customHeight="1">
      <c r="L387" s="97"/>
      <c r="N387" s="98"/>
      <c r="O387" s="97"/>
      <c r="P387" s="97"/>
      <c r="Q387" s="99"/>
    </row>
    <row r="388" spans="12:17" ht="15.75" customHeight="1">
      <c r="L388" s="97"/>
      <c r="N388" s="98"/>
      <c r="O388" s="97"/>
      <c r="P388" s="97"/>
      <c r="Q388" s="99"/>
    </row>
    <row r="389" spans="12:17" ht="15.75" customHeight="1">
      <c r="L389" s="97"/>
      <c r="N389" s="98"/>
      <c r="O389" s="97"/>
      <c r="P389" s="97"/>
      <c r="Q389" s="99"/>
    </row>
    <row r="390" spans="12:17" ht="15.75" customHeight="1">
      <c r="L390" s="97"/>
      <c r="N390" s="98"/>
      <c r="O390" s="97"/>
      <c r="P390" s="97"/>
      <c r="Q390" s="99"/>
    </row>
    <row r="391" spans="12:17" ht="15.75" customHeight="1">
      <c r="L391" s="97"/>
      <c r="N391" s="98"/>
      <c r="O391" s="97"/>
      <c r="P391" s="97"/>
      <c r="Q391" s="99"/>
    </row>
    <row r="392" spans="12:17" ht="15.75" customHeight="1">
      <c r="L392" s="97"/>
      <c r="N392" s="98"/>
      <c r="O392" s="97"/>
      <c r="P392" s="97"/>
      <c r="Q392" s="99"/>
    </row>
    <row r="393" spans="12:17" ht="15.75" customHeight="1">
      <c r="L393" s="97"/>
      <c r="N393" s="98"/>
      <c r="O393" s="97"/>
      <c r="P393" s="97"/>
      <c r="Q393" s="99"/>
    </row>
    <row r="394" spans="12:17" ht="15.75" customHeight="1">
      <c r="L394" s="97"/>
      <c r="N394" s="98"/>
      <c r="O394" s="97"/>
      <c r="P394" s="97"/>
      <c r="Q394" s="99"/>
    </row>
    <row r="395" spans="12:17" ht="15.75" customHeight="1">
      <c r="L395" s="97"/>
      <c r="N395" s="98"/>
      <c r="O395" s="97"/>
      <c r="P395" s="97"/>
      <c r="Q395" s="99"/>
    </row>
    <row r="396" spans="12:17" ht="15.75" customHeight="1">
      <c r="L396" s="97"/>
      <c r="N396" s="98"/>
      <c r="O396" s="97"/>
      <c r="P396" s="97"/>
      <c r="Q396" s="99"/>
    </row>
    <row r="397" spans="12:17" ht="15.75" customHeight="1">
      <c r="L397" s="97"/>
      <c r="N397" s="98"/>
      <c r="O397" s="97"/>
      <c r="P397" s="97"/>
      <c r="Q397" s="99"/>
    </row>
    <row r="398" spans="12:17" ht="15.75" customHeight="1">
      <c r="L398" s="97"/>
      <c r="N398" s="98"/>
      <c r="O398" s="97"/>
      <c r="P398" s="97"/>
      <c r="Q398" s="99"/>
    </row>
    <row r="399" spans="12:17" ht="15.75" customHeight="1">
      <c r="L399" s="97"/>
      <c r="N399" s="98"/>
      <c r="O399" s="97"/>
      <c r="P399" s="97"/>
      <c r="Q399" s="99"/>
    </row>
    <row r="400" spans="12:17" ht="15.75" customHeight="1">
      <c r="L400" s="97"/>
      <c r="N400" s="98"/>
      <c r="O400" s="97"/>
      <c r="P400" s="97"/>
      <c r="Q400" s="99"/>
    </row>
    <row r="401" spans="12:17" ht="15.75" customHeight="1">
      <c r="L401" s="97"/>
      <c r="N401" s="98"/>
      <c r="O401" s="97"/>
      <c r="P401" s="97"/>
      <c r="Q401" s="99"/>
    </row>
    <row r="402" spans="12:17" ht="15.75" customHeight="1">
      <c r="L402" s="97"/>
      <c r="N402" s="98"/>
      <c r="O402" s="97"/>
      <c r="P402" s="97"/>
      <c r="Q402" s="99"/>
    </row>
    <row r="403" spans="12:17" ht="15.75" customHeight="1">
      <c r="L403" s="97"/>
      <c r="N403" s="98"/>
      <c r="O403" s="97"/>
      <c r="P403" s="97"/>
      <c r="Q403" s="99"/>
    </row>
    <row r="404" spans="12:17" ht="15.75" customHeight="1">
      <c r="L404" s="97"/>
      <c r="N404" s="98"/>
      <c r="O404" s="97"/>
      <c r="P404" s="97"/>
      <c r="Q404" s="99"/>
    </row>
    <row r="405" spans="12:17" ht="15.75" customHeight="1">
      <c r="L405" s="97"/>
      <c r="N405" s="98"/>
      <c r="O405" s="97"/>
      <c r="P405" s="97"/>
      <c r="Q405" s="99"/>
    </row>
    <row r="406" spans="12:17" ht="15.75" customHeight="1">
      <c r="L406" s="97"/>
      <c r="N406" s="98"/>
      <c r="O406" s="97"/>
      <c r="P406" s="97"/>
      <c r="Q406" s="99"/>
    </row>
    <row r="407" spans="12:17" ht="15.75" customHeight="1">
      <c r="L407" s="97"/>
      <c r="N407" s="98"/>
      <c r="O407" s="97"/>
      <c r="P407" s="97"/>
      <c r="Q407" s="99"/>
    </row>
    <row r="408" spans="12:17" ht="15.75" customHeight="1">
      <c r="L408" s="97"/>
      <c r="N408" s="98"/>
      <c r="O408" s="97"/>
      <c r="P408" s="97"/>
      <c r="Q408" s="99"/>
    </row>
    <row r="409" spans="12:17" ht="15.75" customHeight="1">
      <c r="L409" s="97"/>
      <c r="N409" s="98"/>
      <c r="O409" s="97"/>
      <c r="P409" s="97"/>
      <c r="Q409" s="99"/>
    </row>
    <row r="410" spans="12:17" ht="15.75" customHeight="1">
      <c r="L410" s="97"/>
      <c r="N410" s="98"/>
      <c r="O410" s="97"/>
      <c r="P410" s="97"/>
      <c r="Q410" s="99"/>
    </row>
    <row r="411" spans="12:17" ht="15.75" customHeight="1">
      <c r="L411" s="97"/>
      <c r="N411" s="98"/>
      <c r="O411" s="97"/>
      <c r="P411" s="97"/>
      <c r="Q411" s="99"/>
    </row>
    <row r="412" spans="12:17" ht="15.75" customHeight="1">
      <c r="L412" s="97"/>
      <c r="N412" s="98"/>
      <c r="O412" s="97"/>
      <c r="P412" s="97"/>
      <c r="Q412" s="99"/>
    </row>
    <row r="413" spans="12:17" ht="15.75" customHeight="1">
      <c r="L413" s="97"/>
      <c r="N413" s="98"/>
      <c r="O413" s="97"/>
      <c r="P413" s="97"/>
      <c r="Q413" s="99"/>
    </row>
    <row r="414" spans="12:17" ht="15.75" customHeight="1">
      <c r="L414" s="97"/>
      <c r="N414" s="98"/>
      <c r="O414" s="97"/>
      <c r="P414" s="97"/>
      <c r="Q414" s="99"/>
    </row>
    <row r="415" spans="12:17" ht="15.75" customHeight="1">
      <c r="L415" s="97"/>
      <c r="N415" s="98"/>
      <c r="O415" s="97"/>
      <c r="P415" s="97"/>
      <c r="Q415" s="99"/>
    </row>
    <row r="416" spans="12:17" ht="15.75" customHeight="1">
      <c r="L416" s="97"/>
      <c r="N416" s="98"/>
      <c r="O416" s="97"/>
      <c r="P416" s="97"/>
      <c r="Q416" s="99"/>
    </row>
    <row r="417" spans="12:17" ht="15.75" customHeight="1">
      <c r="L417" s="97"/>
      <c r="N417" s="98"/>
      <c r="O417" s="97"/>
      <c r="P417" s="97"/>
      <c r="Q417" s="99"/>
    </row>
    <row r="418" spans="12:17" ht="15.75" customHeight="1">
      <c r="L418" s="97"/>
      <c r="N418" s="98"/>
      <c r="O418" s="97"/>
      <c r="P418" s="97"/>
      <c r="Q418" s="99"/>
    </row>
    <row r="419" spans="12:17" ht="15.75" customHeight="1">
      <c r="L419" s="97"/>
      <c r="N419" s="98"/>
      <c r="O419" s="97"/>
      <c r="P419" s="97"/>
      <c r="Q419" s="99"/>
    </row>
    <row r="420" spans="12:17" ht="15.75" customHeight="1">
      <c r="L420" s="97"/>
      <c r="N420" s="98"/>
      <c r="O420" s="97"/>
      <c r="P420" s="97"/>
      <c r="Q420" s="99"/>
    </row>
    <row r="421" spans="12:17" ht="15.75" customHeight="1">
      <c r="L421" s="97"/>
      <c r="N421" s="98"/>
      <c r="O421" s="97"/>
      <c r="P421" s="97"/>
      <c r="Q421" s="99"/>
    </row>
    <row r="422" spans="12:17" ht="15.75" customHeight="1">
      <c r="L422" s="97"/>
      <c r="N422" s="98"/>
      <c r="O422" s="97"/>
      <c r="P422" s="97"/>
      <c r="Q422" s="99"/>
    </row>
    <row r="423" spans="12:17" ht="15.75" customHeight="1">
      <c r="L423" s="97"/>
      <c r="N423" s="98"/>
      <c r="O423" s="97"/>
      <c r="P423" s="97"/>
      <c r="Q423" s="99"/>
    </row>
    <row r="424" spans="12:17" ht="15.75" customHeight="1">
      <c r="L424" s="97"/>
      <c r="N424" s="98"/>
      <c r="O424" s="97"/>
      <c r="P424" s="97"/>
      <c r="Q424" s="99"/>
    </row>
    <row r="425" spans="12:17" ht="15.75" customHeight="1">
      <c r="L425" s="97"/>
      <c r="N425" s="98"/>
      <c r="O425" s="97"/>
      <c r="P425" s="97"/>
      <c r="Q425" s="99"/>
    </row>
    <row r="426" spans="12:17" ht="15.75" customHeight="1">
      <c r="L426" s="97"/>
      <c r="N426" s="98"/>
      <c r="O426" s="97"/>
      <c r="P426" s="97"/>
      <c r="Q426" s="99"/>
    </row>
    <row r="427" spans="12:17" ht="15.75" customHeight="1">
      <c r="L427" s="97"/>
      <c r="N427" s="98"/>
      <c r="O427" s="97"/>
      <c r="P427" s="97"/>
      <c r="Q427" s="99"/>
    </row>
    <row r="428" spans="12:17" ht="15.75" customHeight="1">
      <c r="L428" s="97"/>
      <c r="N428" s="98"/>
      <c r="O428" s="97"/>
      <c r="P428" s="97"/>
      <c r="Q428" s="99"/>
    </row>
    <row r="429" spans="12:17" ht="15.75" customHeight="1">
      <c r="L429" s="97"/>
      <c r="N429" s="98"/>
      <c r="O429" s="97"/>
      <c r="P429" s="97"/>
      <c r="Q429" s="99"/>
    </row>
    <row r="430" spans="12:17" ht="15.75" customHeight="1">
      <c r="L430" s="97"/>
      <c r="N430" s="98"/>
      <c r="O430" s="97"/>
      <c r="P430" s="97"/>
      <c r="Q430" s="99"/>
    </row>
    <row r="431" spans="12:17" ht="15.75" customHeight="1">
      <c r="L431" s="97"/>
      <c r="N431" s="98"/>
      <c r="O431" s="97"/>
      <c r="P431" s="97"/>
      <c r="Q431" s="99"/>
    </row>
    <row r="432" spans="12:17" ht="15.75" customHeight="1">
      <c r="L432" s="97"/>
      <c r="N432" s="98"/>
      <c r="O432" s="97"/>
      <c r="P432" s="97"/>
      <c r="Q432" s="99"/>
    </row>
    <row r="433" spans="12:17" ht="15.75" customHeight="1">
      <c r="L433" s="97"/>
      <c r="N433" s="98"/>
      <c r="O433" s="97"/>
      <c r="P433" s="97"/>
      <c r="Q433" s="99"/>
    </row>
    <row r="434" spans="12:17" ht="15.75" customHeight="1">
      <c r="L434" s="97"/>
      <c r="N434" s="98"/>
      <c r="O434" s="97"/>
      <c r="P434" s="97"/>
      <c r="Q434" s="99"/>
    </row>
    <row r="435" spans="12:17" ht="15.75" customHeight="1">
      <c r="L435" s="97"/>
      <c r="N435" s="98"/>
      <c r="O435" s="97"/>
      <c r="P435" s="97"/>
      <c r="Q435" s="99"/>
    </row>
    <row r="436" spans="12:17" ht="15.75" customHeight="1">
      <c r="L436" s="97"/>
      <c r="N436" s="98"/>
      <c r="O436" s="97"/>
      <c r="P436" s="97"/>
      <c r="Q436" s="99"/>
    </row>
    <row r="437" spans="12:17" ht="15.75" customHeight="1">
      <c r="L437" s="97"/>
      <c r="N437" s="98"/>
      <c r="O437" s="97"/>
      <c r="P437" s="97"/>
      <c r="Q437" s="99"/>
    </row>
    <row r="438" spans="12:17" ht="15.75" customHeight="1">
      <c r="L438" s="97"/>
      <c r="N438" s="98"/>
      <c r="O438" s="97"/>
      <c r="P438" s="97"/>
      <c r="Q438" s="99"/>
    </row>
    <row r="439" spans="12:17" ht="15.75" customHeight="1">
      <c r="L439" s="97"/>
      <c r="N439" s="98"/>
      <c r="O439" s="97"/>
      <c r="P439" s="97"/>
      <c r="Q439" s="99"/>
    </row>
    <row r="440" spans="12:17" ht="15.75" customHeight="1">
      <c r="L440" s="97"/>
      <c r="N440" s="98"/>
      <c r="O440" s="97"/>
      <c r="P440" s="97"/>
      <c r="Q440" s="99"/>
    </row>
    <row r="441" spans="12:17" ht="15.75" customHeight="1">
      <c r="L441" s="97"/>
      <c r="N441" s="98"/>
      <c r="O441" s="97"/>
      <c r="P441" s="97"/>
      <c r="Q441" s="99"/>
    </row>
    <row r="442" spans="12:17" ht="15.75" customHeight="1">
      <c r="L442" s="97"/>
      <c r="N442" s="98"/>
      <c r="O442" s="97"/>
      <c r="P442" s="97"/>
      <c r="Q442" s="99"/>
    </row>
    <row r="443" spans="12:17" ht="15.75" customHeight="1">
      <c r="L443" s="97"/>
      <c r="N443" s="98"/>
      <c r="O443" s="97"/>
      <c r="P443" s="97"/>
      <c r="Q443" s="99"/>
    </row>
    <row r="444" spans="12:17" ht="15.75" customHeight="1">
      <c r="L444" s="97"/>
      <c r="N444" s="98"/>
      <c r="O444" s="97"/>
      <c r="P444" s="97"/>
      <c r="Q444" s="99"/>
    </row>
    <row r="445" spans="12:17" ht="15.75" customHeight="1">
      <c r="L445" s="97"/>
      <c r="N445" s="98"/>
      <c r="O445" s="97"/>
      <c r="P445" s="97"/>
      <c r="Q445" s="99"/>
    </row>
    <row r="446" spans="12:17" ht="15.75" customHeight="1">
      <c r="L446" s="97"/>
      <c r="N446" s="98"/>
      <c r="O446" s="97"/>
      <c r="P446" s="97"/>
      <c r="Q446" s="99"/>
    </row>
    <row r="447" spans="12:17" ht="15.75" customHeight="1">
      <c r="L447" s="97"/>
      <c r="N447" s="98"/>
      <c r="O447" s="97"/>
      <c r="P447" s="97"/>
      <c r="Q447" s="99"/>
    </row>
    <row r="448" spans="12:17" ht="15.75" customHeight="1">
      <c r="L448" s="97"/>
      <c r="N448" s="98"/>
      <c r="O448" s="97"/>
      <c r="P448" s="97"/>
      <c r="Q448" s="99"/>
    </row>
    <row r="449" spans="12:17" ht="15.75" customHeight="1">
      <c r="L449" s="97"/>
      <c r="N449" s="98"/>
      <c r="O449" s="97"/>
      <c r="P449" s="97"/>
      <c r="Q449" s="99"/>
    </row>
    <row r="450" spans="12:17" ht="15.75" customHeight="1">
      <c r="L450" s="97"/>
      <c r="N450" s="98"/>
      <c r="O450" s="97"/>
      <c r="P450" s="97"/>
      <c r="Q450" s="99"/>
    </row>
    <row r="451" spans="12:17" ht="15.75" customHeight="1">
      <c r="L451" s="97"/>
      <c r="N451" s="98"/>
      <c r="O451" s="97"/>
      <c r="P451" s="97"/>
      <c r="Q451" s="99"/>
    </row>
    <row r="452" spans="12:17" ht="15.75" customHeight="1">
      <c r="L452" s="97"/>
      <c r="N452" s="98"/>
      <c r="O452" s="97"/>
      <c r="P452" s="97"/>
      <c r="Q452" s="99"/>
    </row>
    <row r="453" spans="12:17" ht="15.75" customHeight="1">
      <c r="L453" s="97"/>
      <c r="N453" s="98"/>
      <c r="O453" s="97"/>
      <c r="P453" s="97"/>
      <c r="Q453" s="99"/>
    </row>
    <row r="454" spans="12:17" ht="15.75" customHeight="1">
      <c r="L454" s="97"/>
      <c r="N454" s="98"/>
      <c r="O454" s="97"/>
      <c r="P454" s="97"/>
      <c r="Q454" s="99"/>
    </row>
    <row r="455" spans="12:17" ht="15.75" customHeight="1">
      <c r="L455" s="97"/>
      <c r="N455" s="98"/>
      <c r="O455" s="97"/>
      <c r="P455" s="97"/>
      <c r="Q455" s="99"/>
    </row>
    <row r="456" spans="12:17" ht="15.75" customHeight="1">
      <c r="L456" s="97"/>
      <c r="N456" s="98"/>
      <c r="O456" s="97"/>
      <c r="P456" s="97"/>
      <c r="Q456" s="99"/>
    </row>
    <row r="457" spans="12:17" ht="15.75" customHeight="1">
      <c r="L457" s="97"/>
      <c r="N457" s="98"/>
      <c r="O457" s="97"/>
      <c r="P457" s="97"/>
      <c r="Q457" s="99"/>
    </row>
    <row r="458" spans="12:17" ht="15.75" customHeight="1">
      <c r="L458" s="97"/>
      <c r="N458" s="98"/>
      <c r="O458" s="97"/>
      <c r="P458" s="97"/>
      <c r="Q458" s="99"/>
    </row>
    <row r="459" spans="12:17" ht="15.75" customHeight="1">
      <c r="L459" s="97"/>
      <c r="N459" s="98"/>
      <c r="O459" s="97"/>
      <c r="P459" s="97"/>
      <c r="Q459" s="99"/>
    </row>
    <row r="460" spans="12:17" ht="15.75" customHeight="1">
      <c r="L460" s="97"/>
      <c r="N460" s="98"/>
      <c r="O460" s="97"/>
      <c r="P460" s="97"/>
      <c r="Q460" s="99"/>
    </row>
    <row r="461" spans="12:17" ht="15.75" customHeight="1">
      <c r="L461" s="97"/>
      <c r="N461" s="98"/>
      <c r="O461" s="97"/>
      <c r="P461" s="97"/>
      <c r="Q461" s="99"/>
    </row>
    <row r="462" spans="12:17" ht="15.75" customHeight="1">
      <c r="L462" s="97"/>
      <c r="N462" s="98"/>
      <c r="O462" s="97"/>
      <c r="P462" s="97"/>
      <c r="Q462" s="99"/>
    </row>
    <row r="463" spans="12:17" ht="15.75" customHeight="1">
      <c r="L463" s="97"/>
      <c r="N463" s="98"/>
      <c r="O463" s="97"/>
      <c r="P463" s="97"/>
      <c r="Q463" s="99"/>
    </row>
    <row r="464" spans="12:17" ht="15.75" customHeight="1">
      <c r="L464" s="97"/>
      <c r="N464" s="98"/>
      <c r="O464" s="97"/>
      <c r="P464" s="97"/>
      <c r="Q464" s="99"/>
    </row>
    <row r="465" spans="12:17" ht="15.75" customHeight="1">
      <c r="L465" s="97"/>
      <c r="N465" s="98"/>
      <c r="O465" s="97"/>
      <c r="P465" s="97"/>
      <c r="Q465" s="99"/>
    </row>
    <row r="466" spans="12:17" ht="15.75" customHeight="1">
      <c r="L466" s="97"/>
      <c r="N466" s="98"/>
      <c r="O466" s="97"/>
      <c r="P466" s="97"/>
      <c r="Q466" s="99"/>
    </row>
    <row r="467" spans="12:17" ht="15.75" customHeight="1">
      <c r="L467" s="97"/>
      <c r="N467" s="98"/>
      <c r="O467" s="97"/>
      <c r="P467" s="97"/>
      <c r="Q467" s="99"/>
    </row>
    <row r="468" spans="12:17" ht="15.75" customHeight="1">
      <c r="L468" s="97"/>
      <c r="N468" s="98"/>
      <c r="O468" s="97"/>
      <c r="P468" s="97"/>
      <c r="Q468" s="99"/>
    </row>
    <row r="469" spans="12:17" ht="15.75" customHeight="1">
      <c r="L469" s="97"/>
      <c r="N469" s="98"/>
      <c r="O469" s="97"/>
      <c r="P469" s="97"/>
      <c r="Q469" s="99"/>
    </row>
    <row r="470" spans="12:17" ht="15.75" customHeight="1">
      <c r="L470" s="97"/>
      <c r="N470" s="98"/>
      <c r="O470" s="97"/>
      <c r="P470" s="97"/>
      <c r="Q470" s="99"/>
    </row>
    <row r="471" spans="12:17" ht="15.75" customHeight="1">
      <c r="L471" s="97"/>
      <c r="N471" s="98"/>
      <c r="O471" s="97"/>
      <c r="P471" s="97"/>
      <c r="Q471" s="99"/>
    </row>
    <row r="472" spans="12:17" ht="15.75" customHeight="1">
      <c r="L472" s="97"/>
      <c r="N472" s="98"/>
      <c r="O472" s="97"/>
      <c r="P472" s="97"/>
      <c r="Q472" s="99"/>
    </row>
    <row r="473" spans="12:17" ht="15.75" customHeight="1">
      <c r="L473" s="97"/>
      <c r="N473" s="98"/>
      <c r="O473" s="97"/>
      <c r="P473" s="97"/>
      <c r="Q473" s="99"/>
    </row>
    <row r="474" spans="12:17" ht="15.75" customHeight="1">
      <c r="L474" s="97"/>
      <c r="N474" s="98"/>
      <c r="O474" s="97"/>
      <c r="P474" s="97"/>
      <c r="Q474" s="99"/>
    </row>
    <row r="475" spans="12:17" ht="15.75" customHeight="1">
      <c r="L475" s="97"/>
      <c r="N475" s="98"/>
      <c r="O475" s="97"/>
      <c r="P475" s="97"/>
      <c r="Q475" s="99"/>
    </row>
    <row r="476" spans="12:17" ht="15.75" customHeight="1">
      <c r="L476" s="97"/>
      <c r="N476" s="98"/>
      <c r="O476" s="97"/>
      <c r="P476" s="97"/>
      <c r="Q476" s="99"/>
    </row>
    <row r="477" spans="12:17" ht="15.75" customHeight="1">
      <c r="L477" s="97"/>
      <c r="N477" s="98"/>
      <c r="O477" s="97"/>
      <c r="P477" s="97"/>
      <c r="Q477" s="99"/>
    </row>
    <row r="478" spans="12:17" ht="15.75" customHeight="1">
      <c r="L478" s="97"/>
      <c r="N478" s="98"/>
      <c r="O478" s="97"/>
      <c r="P478" s="97"/>
      <c r="Q478" s="99"/>
    </row>
    <row r="479" spans="12:17" ht="15.75" customHeight="1">
      <c r="L479" s="97"/>
      <c r="N479" s="98"/>
      <c r="O479" s="97"/>
      <c r="P479" s="97"/>
      <c r="Q479" s="99"/>
    </row>
    <row r="480" spans="12:17" ht="15.75" customHeight="1">
      <c r="L480" s="97"/>
      <c r="N480" s="98"/>
      <c r="O480" s="97"/>
      <c r="P480" s="97"/>
      <c r="Q480" s="99"/>
    </row>
    <row r="481" spans="12:17" ht="15.75" customHeight="1">
      <c r="L481" s="97"/>
      <c r="N481" s="98"/>
      <c r="O481" s="97"/>
      <c r="P481" s="97"/>
      <c r="Q481" s="99"/>
    </row>
    <row r="482" spans="12:17" ht="15.75" customHeight="1">
      <c r="L482" s="97"/>
      <c r="N482" s="98"/>
      <c r="O482" s="97"/>
      <c r="P482" s="97"/>
      <c r="Q482" s="99"/>
    </row>
    <row r="483" spans="12:17" ht="15.75" customHeight="1">
      <c r="L483" s="97"/>
      <c r="N483" s="98"/>
      <c r="O483" s="97"/>
      <c r="P483" s="97"/>
      <c r="Q483" s="99"/>
    </row>
    <row r="484" spans="12:17" ht="15.75" customHeight="1">
      <c r="L484" s="97"/>
      <c r="N484" s="98"/>
      <c r="O484" s="97"/>
      <c r="P484" s="97"/>
      <c r="Q484" s="99"/>
    </row>
    <row r="485" spans="12:17" ht="15.75" customHeight="1">
      <c r="L485" s="97"/>
      <c r="N485" s="98"/>
      <c r="O485" s="97"/>
      <c r="P485" s="97"/>
      <c r="Q485" s="99"/>
    </row>
    <row r="486" spans="12:17" ht="15.75" customHeight="1">
      <c r="L486" s="97"/>
      <c r="N486" s="98"/>
      <c r="O486" s="97"/>
      <c r="P486" s="97"/>
      <c r="Q486" s="99"/>
    </row>
    <row r="487" spans="12:17" ht="15.75" customHeight="1">
      <c r="L487" s="97"/>
      <c r="N487" s="98"/>
      <c r="O487" s="97"/>
      <c r="P487" s="97"/>
      <c r="Q487" s="99"/>
    </row>
    <row r="488" spans="12:17" ht="15.75" customHeight="1">
      <c r="L488" s="97"/>
      <c r="N488" s="98"/>
      <c r="O488" s="97"/>
      <c r="P488" s="97"/>
      <c r="Q488" s="99"/>
    </row>
    <row r="489" spans="12:17" ht="15.75" customHeight="1">
      <c r="L489" s="97"/>
      <c r="N489" s="98"/>
      <c r="O489" s="97"/>
      <c r="P489" s="97"/>
      <c r="Q489" s="99"/>
    </row>
    <row r="490" spans="12:17" ht="15.75" customHeight="1">
      <c r="L490" s="97"/>
      <c r="N490" s="98"/>
      <c r="O490" s="97"/>
      <c r="P490" s="97"/>
      <c r="Q490" s="99"/>
    </row>
    <row r="491" spans="12:17" ht="15.75" customHeight="1">
      <c r="L491" s="97"/>
      <c r="N491" s="98"/>
      <c r="O491" s="97"/>
      <c r="P491" s="97"/>
      <c r="Q491" s="99"/>
    </row>
    <row r="492" spans="12:17" ht="15.75" customHeight="1">
      <c r="L492" s="97"/>
      <c r="N492" s="98"/>
      <c r="O492" s="97"/>
      <c r="P492" s="97"/>
      <c r="Q492" s="99"/>
    </row>
    <row r="493" spans="12:17" ht="15.75" customHeight="1">
      <c r="L493" s="97"/>
      <c r="N493" s="98"/>
      <c r="O493" s="97"/>
      <c r="P493" s="97"/>
      <c r="Q493" s="99"/>
    </row>
    <row r="494" spans="12:17" ht="15.75" customHeight="1">
      <c r="L494" s="97"/>
      <c r="N494" s="98"/>
      <c r="O494" s="97"/>
      <c r="P494" s="97"/>
      <c r="Q494" s="99"/>
    </row>
    <row r="495" spans="12:17" ht="15.75" customHeight="1">
      <c r="L495" s="97"/>
      <c r="N495" s="98"/>
      <c r="O495" s="97"/>
      <c r="P495" s="97"/>
      <c r="Q495" s="99"/>
    </row>
    <row r="496" spans="12:17" ht="15.75" customHeight="1">
      <c r="L496" s="97"/>
      <c r="N496" s="98"/>
      <c r="O496" s="97"/>
      <c r="P496" s="97"/>
      <c r="Q496" s="99"/>
    </row>
    <row r="497" spans="12:17" ht="15.75" customHeight="1">
      <c r="L497" s="97"/>
      <c r="N497" s="98"/>
      <c r="O497" s="97"/>
      <c r="P497" s="97"/>
      <c r="Q497" s="99"/>
    </row>
    <row r="498" spans="12:17" ht="15.75" customHeight="1">
      <c r="L498" s="97"/>
      <c r="N498" s="98"/>
      <c r="O498" s="97"/>
      <c r="P498" s="97"/>
      <c r="Q498" s="99"/>
    </row>
    <row r="499" spans="12:17" ht="15.75" customHeight="1">
      <c r="L499" s="97"/>
      <c r="N499" s="98"/>
      <c r="O499" s="97"/>
      <c r="P499" s="97"/>
      <c r="Q499" s="99"/>
    </row>
    <row r="500" spans="12:17" ht="15.75" customHeight="1">
      <c r="L500" s="97"/>
      <c r="N500" s="98"/>
      <c r="O500" s="97"/>
      <c r="P500" s="97"/>
      <c r="Q500" s="99"/>
    </row>
    <row r="501" spans="12:17" ht="15.75" customHeight="1">
      <c r="L501" s="97"/>
      <c r="N501" s="98"/>
      <c r="O501" s="97"/>
      <c r="P501" s="97"/>
      <c r="Q501" s="99"/>
    </row>
    <row r="502" spans="12:17" ht="15.75" customHeight="1">
      <c r="L502" s="97"/>
      <c r="N502" s="98"/>
      <c r="O502" s="97"/>
      <c r="P502" s="97"/>
      <c r="Q502" s="99"/>
    </row>
    <row r="503" spans="12:17" ht="15.75" customHeight="1">
      <c r="L503" s="97"/>
      <c r="N503" s="98"/>
      <c r="O503" s="97"/>
      <c r="P503" s="97"/>
      <c r="Q503" s="99"/>
    </row>
    <row r="504" spans="12:17" ht="15.75" customHeight="1">
      <c r="L504" s="97"/>
      <c r="N504" s="98"/>
      <c r="O504" s="97"/>
      <c r="P504" s="97"/>
      <c r="Q504" s="99"/>
    </row>
    <row r="505" spans="12:17" ht="15.75" customHeight="1">
      <c r="L505" s="97"/>
      <c r="N505" s="98"/>
      <c r="O505" s="97"/>
      <c r="P505" s="97"/>
      <c r="Q505" s="99"/>
    </row>
    <row r="506" spans="12:17" ht="15.75" customHeight="1">
      <c r="L506" s="97"/>
      <c r="N506" s="98"/>
      <c r="O506" s="97"/>
      <c r="P506" s="97"/>
      <c r="Q506" s="99"/>
    </row>
    <row r="507" spans="12:17" ht="15.75" customHeight="1">
      <c r="L507" s="97"/>
      <c r="N507" s="98"/>
      <c r="O507" s="97"/>
      <c r="P507" s="97"/>
      <c r="Q507" s="99"/>
    </row>
    <row r="508" spans="12:17" ht="15.75" customHeight="1">
      <c r="L508" s="97"/>
      <c r="N508" s="98"/>
      <c r="O508" s="97"/>
      <c r="P508" s="97"/>
      <c r="Q508" s="99"/>
    </row>
    <row r="509" spans="12:17" ht="15.75" customHeight="1">
      <c r="L509" s="97"/>
      <c r="N509" s="98"/>
      <c r="O509" s="97"/>
      <c r="P509" s="97"/>
      <c r="Q509" s="99"/>
    </row>
    <row r="510" spans="12:17" ht="15.75" customHeight="1">
      <c r="L510" s="97"/>
      <c r="N510" s="98"/>
      <c r="O510" s="97"/>
      <c r="P510" s="97"/>
      <c r="Q510" s="99"/>
    </row>
    <row r="511" spans="12:17" ht="15.75" customHeight="1">
      <c r="L511" s="97"/>
      <c r="N511" s="98"/>
      <c r="O511" s="97"/>
      <c r="P511" s="97"/>
      <c r="Q511" s="99"/>
    </row>
    <row r="512" spans="12:17" ht="15.75" customHeight="1">
      <c r="L512" s="97"/>
      <c r="N512" s="98"/>
      <c r="O512" s="97"/>
      <c r="P512" s="97"/>
      <c r="Q512" s="99"/>
    </row>
    <row r="513" spans="12:17" ht="15.75" customHeight="1">
      <c r="L513" s="97"/>
      <c r="N513" s="98"/>
      <c r="O513" s="97"/>
      <c r="P513" s="97"/>
      <c r="Q513" s="99"/>
    </row>
    <row r="514" spans="12:17" ht="15.75" customHeight="1">
      <c r="L514" s="97"/>
      <c r="N514" s="98"/>
      <c r="O514" s="97"/>
      <c r="P514" s="97"/>
      <c r="Q514" s="99"/>
    </row>
    <row r="515" spans="12:17" ht="15.75" customHeight="1">
      <c r="L515" s="97"/>
      <c r="N515" s="98"/>
      <c r="O515" s="97"/>
      <c r="P515" s="97"/>
      <c r="Q515" s="99"/>
    </row>
    <row r="516" spans="12:17" ht="15.75" customHeight="1">
      <c r="L516" s="97"/>
      <c r="N516" s="98"/>
      <c r="O516" s="97"/>
      <c r="P516" s="97"/>
      <c r="Q516" s="99"/>
    </row>
    <row r="517" spans="12:17" ht="15.75" customHeight="1">
      <c r="L517" s="97"/>
      <c r="N517" s="98"/>
      <c r="O517" s="97"/>
      <c r="P517" s="97"/>
      <c r="Q517" s="99"/>
    </row>
    <row r="518" spans="12:17" ht="15.75" customHeight="1">
      <c r="L518" s="97"/>
      <c r="N518" s="98"/>
      <c r="O518" s="97"/>
      <c r="P518" s="97"/>
      <c r="Q518" s="99"/>
    </row>
    <row r="519" spans="12:17" ht="15.75" customHeight="1">
      <c r="L519" s="97"/>
      <c r="N519" s="98"/>
      <c r="O519" s="97"/>
      <c r="P519" s="97"/>
      <c r="Q519" s="99"/>
    </row>
    <row r="520" spans="12:17" ht="15.75" customHeight="1">
      <c r="L520" s="97"/>
      <c r="N520" s="98"/>
      <c r="O520" s="97"/>
      <c r="P520" s="97"/>
      <c r="Q520" s="99"/>
    </row>
    <row r="521" spans="12:17" ht="15.75" customHeight="1">
      <c r="L521" s="97"/>
      <c r="N521" s="98"/>
      <c r="O521" s="97"/>
      <c r="P521" s="97"/>
      <c r="Q521" s="99"/>
    </row>
    <row r="522" spans="12:17" ht="15.75" customHeight="1">
      <c r="L522" s="97"/>
      <c r="N522" s="98"/>
      <c r="O522" s="97"/>
      <c r="P522" s="97"/>
      <c r="Q522" s="99"/>
    </row>
    <row r="523" spans="12:17" ht="15.75" customHeight="1">
      <c r="L523" s="97"/>
      <c r="N523" s="98"/>
      <c r="O523" s="97"/>
      <c r="P523" s="97"/>
      <c r="Q523" s="99"/>
    </row>
    <row r="524" spans="12:17" ht="15.75" customHeight="1">
      <c r="L524" s="97"/>
      <c r="N524" s="98"/>
      <c r="O524" s="97"/>
      <c r="P524" s="97"/>
      <c r="Q524" s="99"/>
    </row>
    <row r="525" spans="12:17" ht="15.75" customHeight="1">
      <c r="L525" s="97"/>
      <c r="N525" s="98"/>
      <c r="O525" s="97"/>
      <c r="P525" s="97"/>
      <c r="Q525" s="99"/>
    </row>
    <row r="526" spans="12:17" ht="15.75" customHeight="1">
      <c r="L526" s="97"/>
      <c r="N526" s="98"/>
      <c r="O526" s="97"/>
      <c r="P526" s="97"/>
      <c r="Q526" s="99"/>
    </row>
    <row r="527" spans="12:17" ht="15.75" customHeight="1">
      <c r="L527" s="97"/>
      <c r="N527" s="98"/>
      <c r="O527" s="97"/>
      <c r="P527" s="97"/>
      <c r="Q527" s="99"/>
    </row>
    <row r="528" spans="12:17" ht="15.75" customHeight="1">
      <c r="L528" s="97"/>
      <c r="N528" s="98"/>
      <c r="O528" s="97"/>
      <c r="P528" s="97"/>
      <c r="Q528" s="99"/>
    </row>
    <row r="529" spans="12:17" ht="15.75" customHeight="1">
      <c r="L529" s="97"/>
      <c r="N529" s="98"/>
      <c r="O529" s="97"/>
      <c r="P529" s="97"/>
      <c r="Q529" s="99"/>
    </row>
    <row r="530" spans="12:17" ht="15.75" customHeight="1">
      <c r="L530" s="97"/>
      <c r="N530" s="98"/>
      <c r="O530" s="97"/>
      <c r="P530" s="97"/>
      <c r="Q530" s="99"/>
    </row>
    <row r="531" spans="12:17" ht="15.75" customHeight="1">
      <c r="L531" s="97"/>
      <c r="N531" s="98"/>
      <c r="O531" s="97"/>
      <c r="P531" s="97"/>
      <c r="Q531" s="99"/>
    </row>
    <row r="532" spans="12:17" ht="15.75" customHeight="1">
      <c r="L532" s="97"/>
      <c r="N532" s="98"/>
      <c r="O532" s="97"/>
      <c r="P532" s="97"/>
      <c r="Q532" s="99"/>
    </row>
    <row r="533" spans="12:17" ht="15.75" customHeight="1">
      <c r="L533" s="97"/>
      <c r="N533" s="98"/>
      <c r="O533" s="97"/>
      <c r="P533" s="97"/>
      <c r="Q533" s="99"/>
    </row>
    <row r="534" spans="12:17" ht="15.75" customHeight="1">
      <c r="L534" s="97"/>
      <c r="N534" s="98"/>
      <c r="O534" s="97"/>
      <c r="P534" s="97"/>
      <c r="Q534" s="99"/>
    </row>
    <row r="535" spans="12:17" ht="15.75" customHeight="1">
      <c r="L535" s="97"/>
      <c r="N535" s="98"/>
      <c r="O535" s="97"/>
      <c r="P535" s="97"/>
      <c r="Q535" s="99"/>
    </row>
    <row r="536" spans="12:17" ht="15.75" customHeight="1">
      <c r="L536" s="97"/>
      <c r="N536" s="98"/>
      <c r="O536" s="97"/>
      <c r="P536" s="97"/>
      <c r="Q536" s="99"/>
    </row>
    <row r="537" spans="12:17" ht="15.75" customHeight="1">
      <c r="L537" s="97"/>
      <c r="N537" s="98"/>
      <c r="O537" s="97"/>
      <c r="P537" s="97"/>
      <c r="Q537" s="99"/>
    </row>
    <row r="538" spans="12:17" ht="15.75" customHeight="1">
      <c r="L538" s="97"/>
      <c r="N538" s="98"/>
      <c r="O538" s="97"/>
      <c r="P538" s="97"/>
      <c r="Q538" s="99"/>
    </row>
    <row r="539" spans="12:17" ht="15.75" customHeight="1">
      <c r="L539" s="97"/>
      <c r="N539" s="98"/>
      <c r="O539" s="97"/>
      <c r="P539" s="97"/>
      <c r="Q539" s="99"/>
    </row>
    <row r="540" spans="12:17" ht="15.75" customHeight="1">
      <c r="L540" s="97"/>
      <c r="N540" s="98"/>
      <c r="O540" s="97"/>
      <c r="P540" s="97"/>
      <c r="Q540" s="99"/>
    </row>
    <row r="541" spans="12:17" ht="15.75" customHeight="1">
      <c r="L541" s="97"/>
      <c r="N541" s="98"/>
      <c r="O541" s="97"/>
      <c r="P541" s="97"/>
      <c r="Q541" s="99"/>
    </row>
    <row r="542" spans="12:17" ht="15.75" customHeight="1">
      <c r="L542" s="97"/>
      <c r="N542" s="98"/>
      <c r="O542" s="97"/>
      <c r="P542" s="97"/>
      <c r="Q542" s="99"/>
    </row>
    <row r="543" spans="12:17" ht="15.75" customHeight="1">
      <c r="L543" s="97"/>
      <c r="N543" s="98"/>
      <c r="O543" s="97"/>
      <c r="P543" s="97"/>
      <c r="Q543" s="99"/>
    </row>
    <row r="544" spans="12:17" ht="15.75" customHeight="1">
      <c r="L544" s="97"/>
      <c r="N544" s="98"/>
      <c r="O544" s="97"/>
      <c r="P544" s="97"/>
      <c r="Q544" s="99"/>
    </row>
    <row r="545" spans="12:17" ht="15.75" customHeight="1">
      <c r="L545" s="97"/>
      <c r="N545" s="98"/>
      <c r="O545" s="97"/>
      <c r="P545" s="97"/>
      <c r="Q545" s="99"/>
    </row>
    <row r="546" spans="12:17" ht="15.75" customHeight="1">
      <c r="L546" s="97"/>
      <c r="N546" s="98"/>
      <c r="O546" s="97"/>
      <c r="P546" s="97"/>
      <c r="Q546" s="99"/>
    </row>
    <row r="547" spans="12:17" ht="15.75" customHeight="1">
      <c r="L547" s="97"/>
      <c r="N547" s="98"/>
      <c r="O547" s="97"/>
      <c r="P547" s="97"/>
      <c r="Q547" s="99"/>
    </row>
    <row r="548" spans="12:17" ht="15.75" customHeight="1">
      <c r="L548" s="97"/>
      <c r="N548" s="98"/>
      <c r="O548" s="97"/>
      <c r="P548" s="97"/>
      <c r="Q548" s="99"/>
    </row>
    <row r="549" spans="12:17" ht="15.75" customHeight="1">
      <c r="L549" s="97"/>
      <c r="N549" s="98"/>
      <c r="O549" s="97"/>
      <c r="P549" s="97"/>
      <c r="Q549" s="99"/>
    </row>
    <row r="550" spans="12:17" ht="15.75" customHeight="1">
      <c r="L550" s="97"/>
      <c r="N550" s="98"/>
      <c r="O550" s="97"/>
      <c r="P550" s="97"/>
      <c r="Q550" s="99"/>
    </row>
    <row r="551" spans="12:17" ht="15.75" customHeight="1">
      <c r="L551" s="97"/>
      <c r="N551" s="98"/>
      <c r="O551" s="97"/>
      <c r="P551" s="97"/>
      <c r="Q551" s="99"/>
    </row>
    <row r="552" spans="12:17" ht="15.75" customHeight="1">
      <c r="L552" s="97"/>
      <c r="N552" s="98"/>
      <c r="O552" s="97"/>
      <c r="P552" s="97"/>
      <c r="Q552" s="99"/>
    </row>
    <row r="553" spans="12:17" ht="15.75" customHeight="1">
      <c r="L553" s="97"/>
      <c r="N553" s="98"/>
      <c r="O553" s="97"/>
      <c r="P553" s="97"/>
      <c r="Q553" s="99"/>
    </row>
    <row r="554" spans="12:17" ht="15.75" customHeight="1">
      <c r="L554" s="97"/>
      <c r="N554" s="98"/>
      <c r="O554" s="97"/>
      <c r="P554" s="97"/>
      <c r="Q554" s="99"/>
    </row>
    <row r="555" spans="12:17" ht="15.75" customHeight="1">
      <c r="L555" s="97"/>
      <c r="N555" s="98"/>
      <c r="O555" s="97"/>
      <c r="P555" s="97"/>
      <c r="Q555" s="99"/>
    </row>
    <row r="556" spans="12:17" ht="15.75" customHeight="1">
      <c r="L556" s="97"/>
      <c r="N556" s="98"/>
      <c r="O556" s="97"/>
      <c r="P556" s="97"/>
      <c r="Q556" s="99"/>
    </row>
    <row r="557" spans="12:17" ht="15.75" customHeight="1">
      <c r="L557" s="97"/>
      <c r="N557" s="98"/>
      <c r="O557" s="97"/>
      <c r="P557" s="97"/>
      <c r="Q557" s="99"/>
    </row>
    <row r="558" spans="12:17" ht="15.75" customHeight="1">
      <c r="L558" s="97"/>
      <c r="N558" s="98"/>
      <c r="O558" s="97"/>
      <c r="P558" s="97"/>
      <c r="Q558" s="99"/>
    </row>
    <row r="559" spans="12:17" ht="15.75" customHeight="1">
      <c r="L559" s="97"/>
      <c r="N559" s="98"/>
      <c r="O559" s="97"/>
      <c r="P559" s="97"/>
      <c r="Q559" s="99"/>
    </row>
    <row r="560" spans="12:17" ht="15.75" customHeight="1">
      <c r="L560" s="97"/>
      <c r="N560" s="98"/>
      <c r="O560" s="97"/>
      <c r="P560" s="97"/>
      <c r="Q560" s="99"/>
    </row>
    <row r="561" spans="12:17" ht="15.75" customHeight="1">
      <c r="L561" s="97"/>
      <c r="N561" s="98"/>
      <c r="O561" s="97"/>
      <c r="P561" s="97"/>
      <c r="Q561" s="99"/>
    </row>
    <row r="562" spans="12:17" ht="15.75" customHeight="1">
      <c r="L562" s="97"/>
      <c r="N562" s="98"/>
      <c r="O562" s="97"/>
      <c r="P562" s="97"/>
      <c r="Q562" s="99"/>
    </row>
    <row r="563" spans="12:17" ht="15.75" customHeight="1">
      <c r="L563" s="97"/>
      <c r="N563" s="98"/>
      <c r="O563" s="97"/>
      <c r="P563" s="97"/>
      <c r="Q563" s="99"/>
    </row>
    <row r="564" spans="12:17" ht="15.75" customHeight="1">
      <c r="L564" s="97"/>
      <c r="N564" s="98"/>
      <c r="O564" s="97"/>
      <c r="P564" s="97"/>
      <c r="Q564" s="99"/>
    </row>
    <row r="565" spans="12:17" ht="15.75" customHeight="1">
      <c r="L565" s="97"/>
      <c r="N565" s="98"/>
      <c r="O565" s="97"/>
      <c r="P565" s="97"/>
      <c r="Q565" s="99"/>
    </row>
    <row r="566" spans="12:17" ht="15.75" customHeight="1">
      <c r="L566" s="97"/>
      <c r="N566" s="98"/>
      <c r="O566" s="97"/>
      <c r="P566" s="97"/>
      <c r="Q566" s="99"/>
    </row>
    <row r="567" spans="12:17" ht="15.75" customHeight="1">
      <c r="L567" s="97"/>
      <c r="N567" s="98"/>
      <c r="O567" s="97"/>
      <c r="P567" s="97"/>
      <c r="Q567" s="99"/>
    </row>
    <row r="568" spans="12:17" ht="15.75" customHeight="1">
      <c r="L568" s="97"/>
      <c r="N568" s="98"/>
      <c r="O568" s="97"/>
      <c r="P568" s="97"/>
      <c r="Q568" s="99"/>
    </row>
    <row r="569" spans="12:17" ht="15.75" customHeight="1">
      <c r="L569" s="97"/>
      <c r="N569" s="98"/>
      <c r="O569" s="97"/>
      <c r="P569" s="97"/>
      <c r="Q569" s="99"/>
    </row>
    <row r="570" spans="12:17" ht="15.75" customHeight="1">
      <c r="L570" s="97"/>
      <c r="N570" s="98"/>
      <c r="O570" s="97"/>
      <c r="P570" s="97"/>
      <c r="Q570" s="99"/>
    </row>
    <row r="571" spans="12:17" ht="15.75" customHeight="1">
      <c r="L571" s="97"/>
      <c r="N571" s="98"/>
      <c r="O571" s="97"/>
      <c r="P571" s="97"/>
      <c r="Q571" s="99"/>
    </row>
    <row r="572" spans="12:17" ht="15.75" customHeight="1">
      <c r="L572" s="97"/>
      <c r="N572" s="98"/>
      <c r="O572" s="97"/>
      <c r="P572" s="97"/>
      <c r="Q572" s="99"/>
    </row>
    <row r="573" spans="12:17" ht="15.75" customHeight="1">
      <c r="L573" s="97"/>
      <c r="N573" s="98"/>
      <c r="O573" s="97"/>
      <c r="P573" s="97"/>
      <c r="Q573" s="99"/>
    </row>
    <row r="574" spans="12:17" ht="15.75" customHeight="1">
      <c r="L574" s="97"/>
      <c r="N574" s="98"/>
      <c r="O574" s="97"/>
      <c r="P574" s="97"/>
      <c r="Q574" s="99"/>
    </row>
    <row r="575" spans="12:17" ht="15.75" customHeight="1">
      <c r="L575" s="97"/>
      <c r="N575" s="98"/>
      <c r="O575" s="97"/>
      <c r="P575" s="97"/>
      <c r="Q575" s="99"/>
    </row>
    <row r="576" spans="12:17" ht="15.75" customHeight="1">
      <c r="L576" s="97"/>
      <c r="N576" s="98"/>
      <c r="O576" s="97"/>
      <c r="P576" s="97"/>
      <c r="Q576" s="99"/>
    </row>
    <row r="577" spans="12:17" ht="15.75" customHeight="1">
      <c r="L577" s="97"/>
      <c r="N577" s="98"/>
      <c r="O577" s="97"/>
      <c r="P577" s="97"/>
      <c r="Q577" s="99"/>
    </row>
    <row r="578" spans="12:17" ht="15.75" customHeight="1">
      <c r="L578" s="97"/>
      <c r="N578" s="98"/>
      <c r="O578" s="97"/>
      <c r="P578" s="97"/>
      <c r="Q578" s="99"/>
    </row>
    <row r="579" spans="12:17" ht="15.75" customHeight="1">
      <c r="L579" s="97"/>
      <c r="N579" s="98"/>
      <c r="O579" s="97"/>
      <c r="P579" s="97"/>
      <c r="Q579" s="99"/>
    </row>
    <row r="580" spans="12:17" ht="15.75" customHeight="1">
      <c r="L580" s="97"/>
      <c r="N580" s="98"/>
      <c r="O580" s="97"/>
      <c r="P580" s="97"/>
      <c r="Q580" s="99"/>
    </row>
    <row r="581" spans="12:17" ht="15.75" customHeight="1">
      <c r="L581" s="97"/>
      <c r="N581" s="98"/>
      <c r="O581" s="97"/>
      <c r="P581" s="97"/>
      <c r="Q581" s="99"/>
    </row>
    <row r="582" spans="12:17" ht="15.75" customHeight="1">
      <c r="L582" s="97"/>
      <c r="N582" s="98"/>
      <c r="O582" s="97"/>
      <c r="P582" s="97"/>
      <c r="Q582" s="99"/>
    </row>
    <row r="583" spans="12:17" ht="15.75" customHeight="1">
      <c r="L583" s="97"/>
      <c r="N583" s="98"/>
      <c r="O583" s="97"/>
      <c r="P583" s="97"/>
      <c r="Q583" s="99"/>
    </row>
    <row r="584" spans="12:17" ht="15.75" customHeight="1">
      <c r="L584" s="97"/>
      <c r="N584" s="98"/>
      <c r="O584" s="97"/>
      <c r="P584" s="97"/>
      <c r="Q584" s="99"/>
    </row>
    <row r="585" spans="12:17" ht="15.75" customHeight="1">
      <c r="L585" s="97"/>
      <c r="N585" s="98"/>
      <c r="O585" s="97"/>
      <c r="P585" s="97"/>
      <c r="Q585" s="99"/>
    </row>
    <row r="586" spans="12:17" ht="15.75" customHeight="1">
      <c r="L586" s="97"/>
      <c r="N586" s="98"/>
      <c r="O586" s="97"/>
      <c r="P586" s="97"/>
      <c r="Q586" s="99"/>
    </row>
    <row r="587" spans="12:17" ht="15.75" customHeight="1">
      <c r="L587" s="97"/>
      <c r="N587" s="98"/>
      <c r="O587" s="97"/>
      <c r="P587" s="97"/>
      <c r="Q587" s="99"/>
    </row>
    <row r="588" spans="12:17" ht="15.75" customHeight="1">
      <c r="L588" s="97"/>
      <c r="N588" s="98"/>
      <c r="O588" s="97"/>
      <c r="P588" s="97"/>
      <c r="Q588" s="99"/>
    </row>
    <row r="589" spans="12:17" ht="15.75" customHeight="1">
      <c r="L589" s="97"/>
      <c r="N589" s="98"/>
      <c r="O589" s="97"/>
      <c r="P589" s="97"/>
      <c r="Q589" s="99"/>
    </row>
    <row r="590" spans="12:17" ht="15.75" customHeight="1">
      <c r="L590" s="97"/>
      <c r="N590" s="98"/>
      <c r="O590" s="97"/>
      <c r="P590" s="97"/>
      <c r="Q590" s="99"/>
    </row>
    <row r="591" spans="12:17" ht="15.75" customHeight="1">
      <c r="L591" s="97"/>
      <c r="N591" s="98"/>
      <c r="O591" s="97"/>
      <c r="P591" s="97"/>
      <c r="Q591" s="99"/>
    </row>
    <row r="592" spans="12:17" ht="15.75" customHeight="1">
      <c r="L592" s="97"/>
      <c r="N592" s="98"/>
      <c r="O592" s="97"/>
      <c r="P592" s="97"/>
      <c r="Q592" s="99"/>
    </row>
    <row r="593" spans="12:17" ht="15.75" customHeight="1">
      <c r="L593" s="97"/>
      <c r="N593" s="98"/>
      <c r="O593" s="97"/>
      <c r="P593" s="97"/>
      <c r="Q593" s="99"/>
    </row>
    <row r="594" spans="12:17" ht="15.75" customHeight="1">
      <c r="L594" s="97"/>
      <c r="N594" s="98"/>
      <c r="O594" s="97"/>
      <c r="P594" s="97"/>
      <c r="Q594" s="99"/>
    </row>
    <row r="595" spans="12:17" ht="15.75" customHeight="1">
      <c r="L595" s="97"/>
      <c r="N595" s="98"/>
      <c r="O595" s="97"/>
      <c r="P595" s="97"/>
      <c r="Q595" s="99"/>
    </row>
    <row r="596" spans="12:17" ht="15.75" customHeight="1">
      <c r="L596" s="97"/>
      <c r="N596" s="98"/>
      <c r="O596" s="97"/>
      <c r="P596" s="97"/>
      <c r="Q596" s="99"/>
    </row>
    <row r="597" spans="12:17" ht="15.75" customHeight="1">
      <c r="L597" s="97"/>
      <c r="N597" s="98"/>
      <c r="O597" s="97"/>
      <c r="P597" s="97"/>
      <c r="Q597" s="99"/>
    </row>
    <row r="598" spans="12:17" ht="15.75" customHeight="1">
      <c r="L598" s="97"/>
      <c r="N598" s="98"/>
      <c r="O598" s="97"/>
      <c r="P598" s="97"/>
      <c r="Q598" s="99"/>
    </row>
    <row r="599" spans="12:17" ht="15.75" customHeight="1">
      <c r="L599" s="97"/>
      <c r="N599" s="98"/>
      <c r="O599" s="97"/>
      <c r="P599" s="97"/>
      <c r="Q599" s="99"/>
    </row>
    <row r="600" spans="12:17" ht="15.75" customHeight="1">
      <c r="L600" s="97"/>
      <c r="N600" s="98"/>
      <c r="O600" s="97"/>
      <c r="P600" s="97"/>
      <c r="Q600" s="99"/>
    </row>
    <row r="601" spans="12:17" ht="15.75" customHeight="1">
      <c r="L601" s="97"/>
      <c r="N601" s="98"/>
      <c r="O601" s="97"/>
      <c r="P601" s="97"/>
      <c r="Q601" s="99"/>
    </row>
    <row r="602" spans="12:17" ht="15.75" customHeight="1">
      <c r="L602" s="97"/>
      <c r="N602" s="98"/>
      <c r="O602" s="97"/>
      <c r="P602" s="97"/>
      <c r="Q602" s="99"/>
    </row>
    <row r="603" spans="12:17" ht="15.75" customHeight="1">
      <c r="L603" s="97"/>
      <c r="N603" s="98"/>
      <c r="O603" s="97"/>
      <c r="P603" s="97"/>
      <c r="Q603" s="99"/>
    </row>
    <row r="604" spans="12:17" ht="15.75" customHeight="1">
      <c r="L604" s="97"/>
      <c r="N604" s="98"/>
      <c r="O604" s="97"/>
      <c r="P604" s="97"/>
      <c r="Q604" s="99"/>
    </row>
    <row r="605" spans="12:17" ht="15.75" customHeight="1">
      <c r="L605" s="97"/>
      <c r="N605" s="98"/>
      <c r="O605" s="97"/>
      <c r="P605" s="97"/>
      <c r="Q605" s="99"/>
    </row>
    <row r="606" spans="12:17" ht="15.75" customHeight="1">
      <c r="L606" s="97"/>
      <c r="N606" s="98"/>
      <c r="O606" s="97"/>
      <c r="P606" s="97"/>
      <c r="Q606" s="99"/>
    </row>
    <row r="607" spans="12:17" ht="15.75" customHeight="1">
      <c r="L607" s="97"/>
      <c r="N607" s="98"/>
      <c r="O607" s="97"/>
      <c r="P607" s="97"/>
      <c r="Q607" s="99"/>
    </row>
    <row r="608" spans="12:17" ht="15.75" customHeight="1">
      <c r="L608" s="97"/>
      <c r="N608" s="98"/>
      <c r="O608" s="97"/>
      <c r="P608" s="97"/>
      <c r="Q608" s="99"/>
    </row>
    <row r="609" spans="12:17" ht="15.75" customHeight="1">
      <c r="L609" s="97"/>
      <c r="N609" s="98"/>
      <c r="O609" s="97"/>
      <c r="P609" s="97"/>
      <c r="Q609" s="99"/>
    </row>
    <row r="610" spans="12:17" ht="15.75" customHeight="1">
      <c r="L610" s="97"/>
      <c r="N610" s="98"/>
      <c r="O610" s="97"/>
      <c r="P610" s="97"/>
      <c r="Q610" s="99"/>
    </row>
    <row r="611" spans="12:17" ht="15.75" customHeight="1">
      <c r="L611" s="97"/>
      <c r="N611" s="98"/>
      <c r="O611" s="97"/>
      <c r="P611" s="97"/>
      <c r="Q611" s="99"/>
    </row>
    <row r="612" spans="12:17" ht="15.75" customHeight="1">
      <c r="L612" s="97"/>
      <c r="N612" s="98"/>
      <c r="O612" s="97"/>
      <c r="P612" s="97"/>
      <c r="Q612" s="99"/>
    </row>
    <row r="613" spans="12:17" ht="15.75" customHeight="1">
      <c r="L613" s="97"/>
      <c r="N613" s="98"/>
      <c r="O613" s="97"/>
      <c r="P613" s="97"/>
      <c r="Q613" s="99"/>
    </row>
    <row r="614" spans="12:17" ht="15.75" customHeight="1">
      <c r="L614" s="97"/>
      <c r="N614" s="98"/>
      <c r="O614" s="97"/>
      <c r="P614" s="97"/>
      <c r="Q614" s="99"/>
    </row>
    <row r="615" spans="12:17" ht="15.75" customHeight="1">
      <c r="L615" s="97"/>
      <c r="N615" s="98"/>
      <c r="O615" s="97"/>
      <c r="P615" s="97"/>
      <c r="Q615" s="99"/>
    </row>
    <row r="616" spans="12:17" ht="15.75" customHeight="1">
      <c r="L616" s="97"/>
      <c r="N616" s="98"/>
      <c r="O616" s="97"/>
      <c r="P616" s="97"/>
      <c r="Q616" s="99"/>
    </row>
    <row r="617" spans="12:17" ht="15.75" customHeight="1">
      <c r="L617" s="97"/>
      <c r="N617" s="98"/>
      <c r="O617" s="97"/>
      <c r="P617" s="97"/>
      <c r="Q617" s="99"/>
    </row>
    <row r="618" spans="12:17" ht="15.75" customHeight="1">
      <c r="L618" s="97"/>
      <c r="N618" s="98"/>
      <c r="O618" s="97"/>
      <c r="P618" s="97"/>
      <c r="Q618" s="99"/>
    </row>
    <row r="619" spans="12:17" ht="15.75" customHeight="1">
      <c r="L619" s="97"/>
      <c r="N619" s="98"/>
      <c r="O619" s="97"/>
      <c r="P619" s="97"/>
      <c r="Q619" s="99"/>
    </row>
    <row r="620" spans="12:17" ht="15.75" customHeight="1">
      <c r="L620" s="97"/>
      <c r="N620" s="98"/>
      <c r="O620" s="97"/>
      <c r="P620" s="97"/>
      <c r="Q620" s="99"/>
    </row>
    <row r="621" spans="12:17" ht="15.75" customHeight="1">
      <c r="L621" s="97"/>
      <c r="N621" s="98"/>
      <c r="O621" s="97"/>
      <c r="P621" s="97"/>
      <c r="Q621" s="99"/>
    </row>
    <row r="622" spans="12:17" ht="15.75" customHeight="1">
      <c r="L622" s="97"/>
      <c r="N622" s="98"/>
      <c r="O622" s="97"/>
      <c r="P622" s="97"/>
      <c r="Q622" s="99"/>
    </row>
    <row r="623" spans="12:17" ht="15.75" customHeight="1">
      <c r="L623" s="97"/>
      <c r="N623" s="98"/>
      <c r="O623" s="97"/>
      <c r="P623" s="97"/>
      <c r="Q623" s="99"/>
    </row>
    <row r="624" spans="12:17" ht="15.75" customHeight="1">
      <c r="L624" s="97"/>
      <c r="N624" s="98"/>
      <c r="O624" s="97"/>
      <c r="P624" s="97"/>
      <c r="Q624" s="99"/>
    </row>
    <row r="625" spans="12:17" ht="15.75" customHeight="1">
      <c r="L625" s="97"/>
      <c r="N625" s="98"/>
      <c r="O625" s="97"/>
      <c r="P625" s="97"/>
      <c r="Q625" s="99"/>
    </row>
    <row r="626" spans="12:17" ht="15.75" customHeight="1">
      <c r="L626" s="97"/>
      <c r="N626" s="98"/>
      <c r="O626" s="97"/>
      <c r="P626" s="97"/>
      <c r="Q626" s="99"/>
    </row>
    <row r="627" spans="12:17" ht="15.75" customHeight="1">
      <c r="L627" s="97"/>
      <c r="N627" s="98"/>
      <c r="O627" s="97"/>
      <c r="P627" s="97"/>
      <c r="Q627" s="99"/>
    </row>
    <row r="628" spans="12:17" ht="15.75" customHeight="1">
      <c r="L628" s="97"/>
      <c r="N628" s="98"/>
      <c r="O628" s="97"/>
      <c r="P628" s="97"/>
      <c r="Q628" s="99"/>
    </row>
    <row r="629" spans="12:17" ht="15.75" customHeight="1">
      <c r="L629" s="97"/>
      <c r="N629" s="98"/>
      <c r="O629" s="97"/>
      <c r="P629" s="97"/>
      <c r="Q629" s="99"/>
    </row>
    <row r="630" spans="12:17" ht="15.75" customHeight="1">
      <c r="L630" s="97"/>
      <c r="N630" s="98"/>
      <c r="O630" s="97"/>
      <c r="P630" s="97"/>
      <c r="Q630" s="99"/>
    </row>
    <row r="631" spans="12:17" ht="15.75" customHeight="1">
      <c r="L631" s="97"/>
      <c r="N631" s="98"/>
      <c r="O631" s="97"/>
      <c r="P631" s="97"/>
      <c r="Q631" s="99"/>
    </row>
    <row r="632" spans="12:17" ht="15.75" customHeight="1">
      <c r="L632" s="97"/>
      <c r="N632" s="98"/>
      <c r="O632" s="97"/>
      <c r="P632" s="97"/>
      <c r="Q632" s="99"/>
    </row>
    <row r="633" spans="12:17" ht="15.75" customHeight="1">
      <c r="L633" s="97"/>
      <c r="N633" s="98"/>
      <c r="O633" s="97"/>
      <c r="P633" s="97"/>
      <c r="Q633" s="99"/>
    </row>
    <row r="634" spans="12:17" ht="15.75" customHeight="1">
      <c r="L634" s="97"/>
      <c r="N634" s="98"/>
      <c r="O634" s="97"/>
      <c r="P634" s="97"/>
      <c r="Q634" s="99"/>
    </row>
    <row r="635" spans="12:17" ht="15.75" customHeight="1">
      <c r="L635" s="97"/>
      <c r="N635" s="98"/>
      <c r="O635" s="97"/>
      <c r="P635" s="97"/>
      <c r="Q635" s="99"/>
    </row>
    <row r="636" spans="12:17" ht="15.75" customHeight="1">
      <c r="L636" s="97"/>
      <c r="N636" s="98"/>
      <c r="O636" s="97"/>
      <c r="P636" s="97"/>
      <c r="Q636" s="99"/>
    </row>
    <row r="637" spans="12:17" ht="15.75" customHeight="1">
      <c r="L637" s="97"/>
      <c r="N637" s="98"/>
      <c r="O637" s="97"/>
      <c r="P637" s="97"/>
      <c r="Q637" s="99"/>
    </row>
    <row r="638" spans="12:17" ht="15.75" customHeight="1">
      <c r="L638" s="97"/>
      <c r="N638" s="98"/>
      <c r="O638" s="97"/>
      <c r="P638" s="97"/>
      <c r="Q638" s="99"/>
    </row>
    <row r="639" spans="12:17" ht="15.75" customHeight="1">
      <c r="L639" s="97"/>
      <c r="N639" s="98"/>
      <c r="O639" s="97"/>
      <c r="P639" s="97"/>
      <c r="Q639" s="99"/>
    </row>
    <row r="640" spans="12:17" ht="15.75" customHeight="1">
      <c r="L640" s="97"/>
      <c r="N640" s="98"/>
      <c r="O640" s="97"/>
      <c r="P640" s="97"/>
      <c r="Q640" s="99"/>
    </row>
    <row r="641" spans="12:17" ht="15.75" customHeight="1">
      <c r="L641" s="97"/>
      <c r="N641" s="98"/>
      <c r="O641" s="97"/>
      <c r="P641" s="97"/>
      <c r="Q641" s="99"/>
    </row>
    <row r="642" spans="12:17" ht="15.75" customHeight="1">
      <c r="L642" s="97"/>
      <c r="N642" s="98"/>
      <c r="O642" s="97"/>
      <c r="P642" s="97"/>
      <c r="Q642" s="99"/>
    </row>
    <row r="643" spans="12:17" ht="15.75" customHeight="1">
      <c r="L643" s="97"/>
      <c r="N643" s="98"/>
      <c r="O643" s="97"/>
      <c r="P643" s="97"/>
      <c r="Q643" s="99"/>
    </row>
    <row r="644" spans="12:17" ht="15.75" customHeight="1">
      <c r="L644" s="97"/>
      <c r="N644" s="98"/>
      <c r="O644" s="97"/>
      <c r="P644" s="97"/>
      <c r="Q644" s="99"/>
    </row>
    <row r="645" spans="12:17" ht="15.75" customHeight="1">
      <c r="L645" s="97"/>
      <c r="N645" s="98"/>
      <c r="O645" s="97"/>
      <c r="P645" s="97"/>
      <c r="Q645" s="99"/>
    </row>
    <row r="646" spans="12:17" ht="15.75" customHeight="1">
      <c r="L646" s="97"/>
      <c r="N646" s="98"/>
      <c r="O646" s="97"/>
      <c r="P646" s="97"/>
      <c r="Q646" s="99"/>
    </row>
    <row r="647" spans="12:17" ht="15.75" customHeight="1">
      <c r="L647" s="97"/>
      <c r="N647" s="98"/>
      <c r="O647" s="97"/>
      <c r="P647" s="97"/>
      <c r="Q647" s="99"/>
    </row>
    <row r="648" spans="12:17" ht="15.75" customHeight="1">
      <c r="L648" s="97"/>
      <c r="N648" s="98"/>
      <c r="O648" s="97"/>
      <c r="P648" s="97"/>
      <c r="Q648" s="99"/>
    </row>
    <row r="649" spans="12:17" ht="15.75" customHeight="1">
      <c r="L649" s="97"/>
      <c r="N649" s="98"/>
      <c r="O649" s="97"/>
      <c r="P649" s="97"/>
      <c r="Q649" s="99"/>
    </row>
    <row r="650" spans="12:17" ht="15.75" customHeight="1">
      <c r="L650" s="97"/>
      <c r="N650" s="98"/>
      <c r="O650" s="97"/>
      <c r="P650" s="97"/>
      <c r="Q650" s="99"/>
    </row>
    <row r="651" spans="12:17" ht="15.75" customHeight="1">
      <c r="L651" s="97"/>
      <c r="N651" s="98"/>
      <c r="O651" s="97"/>
      <c r="P651" s="97"/>
      <c r="Q651" s="99"/>
    </row>
    <row r="652" spans="12:17" ht="15.75" customHeight="1">
      <c r="L652" s="97"/>
      <c r="N652" s="98"/>
      <c r="O652" s="97"/>
      <c r="P652" s="97"/>
      <c r="Q652" s="99"/>
    </row>
    <row r="653" spans="12:17" ht="15.75" customHeight="1">
      <c r="L653" s="97"/>
      <c r="N653" s="98"/>
      <c r="O653" s="97"/>
      <c r="P653" s="97"/>
      <c r="Q653" s="99"/>
    </row>
    <row r="654" spans="12:17" ht="15.75" customHeight="1">
      <c r="L654" s="97"/>
      <c r="N654" s="98"/>
      <c r="O654" s="97"/>
      <c r="P654" s="97"/>
      <c r="Q654" s="99"/>
    </row>
    <row r="655" spans="12:17" ht="15.75" customHeight="1">
      <c r="L655" s="97"/>
      <c r="N655" s="98"/>
      <c r="O655" s="97"/>
      <c r="P655" s="97"/>
      <c r="Q655" s="99"/>
    </row>
    <row r="656" spans="12:17" ht="15.75" customHeight="1">
      <c r="L656" s="97"/>
      <c r="N656" s="98"/>
      <c r="O656" s="97"/>
      <c r="P656" s="97"/>
      <c r="Q656" s="99"/>
    </row>
    <row r="657" spans="12:17" ht="15.75" customHeight="1">
      <c r="L657" s="97"/>
      <c r="N657" s="98"/>
      <c r="O657" s="97"/>
      <c r="P657" s="97"/>
      <c r="Q657" s="99"/>
    </row>
    <row r="658" spans="12:17" ht="15.75" customHeight="1">
      <c r="L658" s="97"/>
      <c r="N658" s="98"/>
      <c r="O658" s="97"/>
      <c r="P658" s="97"/>
      <c r="Q658" s="99"/>
    </row>
    <row r="659" spans="12:17" ht="15.75" customHeight="1">
      <c r="L659" s="97"/>
      <c r="N659" s="98"/>
      <c r="O659" s="97"/>
      <c r="P659" s="97"/>
      <c r="Q659" s="99"/>
    </row>
    <row r="660" spans="12:17" ht="15.75" customHeight="1">
      <c r="L660" s="97"/>
      <c r="N660" s="98"/>
      <c r="O660" s="97"/>
      <c r="P660" s="97"/>
      <c r="Q660" s="99"/>
    </row>
    <row r="661" spans="12:17" ht="15.75" customHeight="1">
      <c r="L661" s="97"/>
      <c r="N661" s="98"/>
      <c r="O661" s="97"/>
      <c r="P661" s="97"/>
      <c r="Q661" s="99"/>
    </row>
    <row r="662" spans="12:17" ht="15.75" customHeight="1">
      <c r="L662" s="97"/>
      <c r="N662" s="98"/>
      <c r="O662" s="97"/>
      <c r="P662" s="97"/>
      <c r="Q662" s="99"/>
    </row>
    <row r="663" spans="12:17" ht="15.75" customHeight="1">
      <c r="L663" s="97"/>
      <c r="N663" s="98"/>
      <c r="O663" s="97"/>
      <c r="P663" s="97"/>
      <c r="Q663" s="99"/>
    </row>
    <row r="664" spans="12:17" ht="15.75" customHeight="1">
      <c r="L664" s="97"/>
      <c r="N664" s="98"/>
      <c r="O664" s="97"/>
      <c r="P664" s="97"/>
      <c r="Q664" s="99"/>
    </row>
    <row r="665" spans="12:17" ht="15.75" customHeight="1">
      <c r="L665" s="97"/>
      <c r="N665" s="98"/>
      <c r="O665" s="97"/>
      <c r="P665" s="97"/>
      <c r="Q665" s="99"/>
    </row>
    <row r="666" spans="12:17" ht="15.75" customHeight="1">
      <c r="L666" s="97"/>
      <c r="N666" s="98"/>
      <c r="O666" s="97"/>
      <c r="P666" s="97"/>
      <c r="Q666" s="99"/>
    </row>
    <row r="667" spans="12:17" ht="15.75" customHeight="1">
      <c r="L667" s="97"/>
      <c r="N667" s="98"/>
      <c r="O667" s="97"/>
      <c r="P667" s="97"/>
      <c r="Q667" s="99"/>
    </row>
    <row r="668" spans="12:17" ht="15.75" customHeight="1">
      <c r="L668" s="97"/>
      <c r="N668" s="98"/>
      <c r="O668" s="97"/>
      <c r="P668" s="97"/>
      <c r="Q668" s="99"/>
    </row>
    <row r="669" spans="12:17" ht="15.75" customHeight="1">
      <c r="L669" s="97"/>
      <c r="N669" s="98"/>
      <c r="O669" s="97"/>
      <c r="P669" s="97"/>
      <c r="Q669" s="99"/>
    </row>
    <row r="670" spans="12:17" ht="15.75" customHeight="1">
      <c r="L670" s="97"/>
      <c r="N670" s="98"/>
      <c r="O670" s="97"/>
      <c r="P670" s="97"/>
      <c r="Q670" s="99"/>
    </row>
    <row r="671" spans="12:17" ht="15.75" customHeight="1">
      <c r="L671" s="97"/>
      <c r="N671" s="98"/>
      <c r="O671" s="97"/>
      <c r="P671" s="97"/>
      <c r="Q671" s="99"/>
    </row>
    <row r="672" spans="12:17" ht="15.75" customHeight="1">
      <c r="L672" s="97"/>
      <c r="N672" s="98"/>
      <c r="O672" s="97"/>
      <c r="P672" s="97"/>
      <c r="Q672" s="99"/>
    </row>
    <row r="673" spans="12:17" ht="15.75" customHeight="1">
      <c r="L673" s="97"/>
      <c r="N673" s="98"/>
      <c r="O673" s="97"/>
      <c r="P673" s="97"/>
      <c r="Q673" s="99"/>
    </row>
    <row r="674" spans="12:17" ht="15.75" customHeight="1">
      <c r="L674" s="97"/>
      <c r="N674" s="98"/>
      <c r="O674" s="97"/>
      <c r="P674" s="97"/>
      <c r="Q674" s="99"/>
    </row>
    <row r="675" spans="12:17" ht="15.75" customHeight="1">
      <c r="L675" s="97"/>
      <c r="N675" s="98"/>
      <c r="O675" s="97"/>
      <c r="P675" s="97"/>
      <c r="Q675" s="99"/>
    </row>
    <row r="676" spans="12:17" ht="15.75" customHeight="1">
      <c r="L676" s="97"/>
      <c r="N676" s="98"/>
      <c r="O676" s="97"/>
      <c r="P676" s="97"/>
      <c r="Q676" s="99"/>
    </row>
    <row r="677" spans="12:17" ht="15.75" customHeight="1">
      <c r="L677" s="97"/>
      <c r="N677" s="98"/>
      <c r="O677" s="97"/>
      <c r="P677" s="97"/>
      <c r="Q677" s="99"/>
    </row>
    <row r="678" spans="12:17" ht="15.75" customHeight="1">
      <c r="L678" s="97"/>
      <c r="N678" s="98"/>
      <c r="O678" s="97"/>
      <c r="P678" s="97"/>
      <c r="Q678" s="99"/>
    </row>
    <row r="679" spans="12:17" ht="15.75" customHeight="1">
      <c r="L679" s="97"/>
      <c r="N679" s="98"/>
      <c r="O679" s="97"/>
      <c r="P679" s="97"/>
      <c r="Q679" s="99"/>
    </row>
    <row r="680" spans="12:17" ht="15.75" customHeight="1">
      <c r="L680" s="97"/>
      <c r="N680" s="98"/>
      <c r="O680" s="97"/>
      <c r="P680" s="97"/>
      <c r="Q680" s="99"/>
    </row>
    <row r="681" spans="12:17" ht="15.75" customHeight="1">
      <c r="L681" s="97"/>
      <c r="N681" s="98"/>
      <c r="O681" s="97"/>
      <c r="P681" s="97"/>
      <c r="Q681" s="99"/>
    </row>
    <row r="682" spans="12:17" ht="15.75" customHeight="1">
      <c r="L682" s="97"/>
      <c r="N682" s="98"/>
      <c r="O682" s="97"/>
      <c r="P682" s="97"/>
      <c r="Q682" s="99"/>
    </row>
    <row r="683" spans="12:17" ht="15.75" customHeight="1">
      <c r="L683" s="97"/>
      <c r="N683" s="98"/>
      <c r="O683" s="97"/>
      <c r="P683" s="97"/>
      <c r="Q683" s="99"/>
    </row>
    <row r="684" spans="12:17" ht="15.75" customHeight="1">
      <c r="L684" s="97"/>
      <c r="N684" s="98"/>
      <c r="O684" s="97"/>
      <c r="P684" s="97"/>
      <c r="Q684" s="99"/>
    </row>
    <row r="685" spans="12:17" ht="15.75" customHeight="1">
      <c r="L685" s="97"/>
      <c r="N685" s="98"/>
      <c r="O685" s="97"/>
      <c r="P685" s="97"/>
      <c r="Q685" s="99"/>
    </row>
    <row r="686" spans="12:17" ht="15.75" customHeight="1">
      <c r="L686" s="97"/>
      <c r="N686" s="98"/>
      <c r="O686" s="97"/>
      <c r="P686" s="97"/>
      <c r="Q686" s="99"/>
    </row>
    <row r="687" spans="12:17" ht="15.75" customHeight="1">
      <c r="L687" s="97"/>
      <c r="N687" s="98"/>
      <c r="O687" s="97"/>
      <c r="P687" s="97"/>
      <c r="Q687" s="99"/>
    </row>
    <row r="688" spans="12:17" ht="15.75" customHeight="1">
      <c r="L688" s="97"/>
      <c r="N688" s="98"/>
      <c r="O688" s="97"/>
      <c r="P688" s="97"/>
      <c r="Q688" s="99"/>
    </row>
    <row r="689" spans="12:17" ht="15.75" customHeight="1">
      <c r="L689" s="97"/>
      <c r="N689" s="98"/>
      <c r="O689" s="97"/>
      <c r="P689" s="97"/>
      <c r="Q689" s="99"/>
    </row>
    <row r="690" spans="12:17" ht="15.75" customHeight="1">
      <c r="L690" s="97"/>
      <c r="N690" s="98"/>
      <c r="O690" s="97"/>
      <c r="P690" s="97"/>
      <c r="Q690" s="99"/>
    </row>
    <row r="691" spans="12:17" ht="15.75" customHeight="1">
      <c r="L691" s="97"/>
      <c r="N691" s="98"/>
      <c r="O691" s="97"/>
      <c r="P691" s="97"/>
      <c r="Q691" s="99"/>
    </row>
    <row r="692" spans="12:17" ht="15.75" customHeight="1">
      <c r="L692" s="97"/>
      <c r="N692" s="98"/>
      <c r="O692" s="97"/>
      <c r="P692" s="97"/>
      <c r="Q692" s="99"/>
    </row>
    <row r="693" spans="12:17" ht="15.75" customHeight="1">
      <c r="L693" s="97"/>
      <c r="N693" s="98"/>
      <c r="O693" s="97"/>
      <c r="P693" s="97"/>
      <c r="Q693" s="99"/>
    </row>
    <row r="694" spans="12:17" ht="15.75" customHeight="1">
      <c r="L694" s="97"/>
      <c r="N694" s="98"/>
      <c r="O694" s="97"/>
      <c r="P694" s="97"/>
      <c r="Q694" s="99"/>
    </row>
    <row r="695" spans="12:17" ht="15.75" customHeight="1">
      <c r="L695" s="97"/>
      <c r="N695" s="98"/>
      <c r="O695" s="97"/>
      <c r="P695" s="97"/>
      <c r="Q695" s="99"/>
    </row>
    <row r="696" spans="12:17" ht="15.75" customHeight="1">
      <c r="L696" s="97"/>
      <c r="N696" s="98"/>
      <c r="O696" s="97"/>
      <c r="P696" s="97"/>
      <c r="Q696" s="99"/>
    </row>
    <row r="697" spans="12:17" ht="15.75" customHeight="1">
      <c r="L697" s="97"/>
      <c r="N697" s="98"/>
      <c r="O697" s="97"/>
      <c r="P697" s="97"/>
      <c r="Q697" s="99"/>
    </row>
    <row r="698" spans="12:17" ht="15.75" customHeight="1">
      <c r="L698" s="97"/>
      <c r="N698" s="98"/>
      <c r="O698" s="97"/>
      <c r="P698" s="97"/>
      <c r="Q698" s="99"/>
    </row>
    <row r="699" spans="12:17" ht="15.75" customHeight="1">
      <c r="L699" s="97"/>
      <c r="N699" s="98"/>
      <c r="O699" s="97"/>
      <c r="P699" s="97"/>
      <c r="Q699" s="99"/>
    </row>
    <row r="700" spans="12:17" ht="15.75" customHeight="1">
      <c r="L700" s="97"/>
      <c r="N700" s="98"/>
      <c r="O700" s="97"/>
      <c r="P700" s="97"/>
      <c r="Q700" s="99"/>
    </row>
    <row r="701" spans="12:17" ht="15.75" customHeight="1">
      <c r="L701" s="97"/>
      <c r="N701" s="98"/>
      <c r="O701" s="97"/>
      <c r="P701" s="97"/>
      <c r="Q701" s="99"/>
    </row>
    <row r="702" spans="12:17" ht="15.75" customHeight="1">
      <c r="L702" s="97"/>
      <c r="N702" s="98"/>
      <c r="O702" s="97"/>
      <c r="P702" s="97"/>
      <c r="Q702" s="99"/>
    </row>
    <row r="703" spans="12:17" ht="15.75" customHeight="1">
      <c r="L703" s="97"/>
      <c r="N703" s="98"/>
      <c r="O703" s="97"/>
      <c r="P703" s="97"/>
      <c r="Q703" s="99"/>
    </row>
    <row r="704" spans="12:17" ht="15.75" customHeight="1">
      <c r="L704" s="97"/>
      <c r="N704" s="98"/>
      <c r="O704" s="97"/>
      <c r="P704" s="97"/>
      <c r="Q704" s="99"/>
    </row>
    <row r="705" spans="12:17" ht="15.75" customHeight="1">
      <c r="L705" s="97"/>
      <c r="N705" s="98"/>
      <c r="O705" s="97"/>
      <c r="P705" s="97"/>
      <c r="Q705" s="99"/>
    </row>
    <row r="706" spans="12:17" ht="15.75" customHeight="1">
      <c r="L706" s="97"/>
      <c r="N706" s="98"/>
      <c r="O706" s="97"/>
      <c r="P706" s="97"/>
      <c r="Q706" s="99"/>
    </row>
    <row r="707" spans="12:17" ht="15.75" customHeight="1">
      <c r="L707" s="97"/>
      <c r="N707" s="98"/>
      <c r="O707" s="97"/>
      <c r="P707" s="97"/>
      <c r="Q707" s="99"/>
    </row>
    <row r="708" spans="12:17" ht="15.75" customHeight="1">
      <c r="L708" s="97"/>
      <c r="N708" s="98"/>
      <c r="O708" s="97"/>
      <c r="P708" s="97"/>
      <c r="Q708" s="99"/>
    </row>
    <row r="709" spans="12:17" ht="15.75" customHeight="1">
      <c r="L709" s="97"/>
      <c r="N709" s="98"/>
      <c r="O709" s="97"/>
      <c r="P709" s="97"/>
      <c r="Q709" s="99"/>
    </row>
    <row r="710" spans="12:17" ht="15.75" customHeight="1">
      <c r="L710" s="97"/>
      <c r="N710" s="98"/>
      <c r="O710" s="97"/>
      <c r="P710" s="97"/>
      <c r="Q710" s="99"/>
    </row>
    <row r="711" spans="12:17" ht="15.75" customHeight="1">
      <c r="L711" s="97"/>
      <c r="N711" s="98"/>
      <c r="O711" s="97"/>
      <c r="P711" s="97"/>
      <c r="Q711" s="99"/>
    </row>
    <row r="712" spans="12:17" ht="15.75" customHeight="1">
      <c r="L712" s="97"/>
      <c r="N712" s="98"/>
      <c r="O712" s="97"/>
      <c r="P712" s="97"/>
      <c r="Q712" s="99"/>
    </row>
    <row r="713" spans="12:17" ht="15.75" customHeight="1">
      <c r="L713" s="97"/>
      <c r="N713" s="98"/>
      <c r="O713" s="97"/>
      <c r="P713" s="97"/>
      <c r="Q713" s="99"/>
    </row>
    <row r="714" spans="12:17" ht="15.75" customHeight="1">
      <c r="L714" s="97"/>
      <c r="N714" s="98"/>
      <c r="O714" s="97"/>
      <c r="P714" s="97"/>
      <c r="Q714" s="99"/>
    </row>
    <row r="715" spans="12:17" ht="15.75" customHeight="1">
      <c r="L715" s="97"/>
      <c r="N715" s="98"/>
      <c r="O715" s="97"/>
      <c r="P715" s="97"/>
      <c r="Q715" s="99"/>
    </row>
    <row r="716" spans="12:17" ht="15.75" customHeight="1">
      <c r="L716" s="97"/>
      <c r="N716" s="98"/>
      <c r="O716" s="97"/>
      <c r="P716" s="97"/>
      <c r="Q716" s="99"/>
    </row>
    <row r="717" spans="12:17" ht="15.75" customHeight="1">
      <c r="L717" s="97"/>
      <c r="N717" s="98"/>
      <c r="O717" s="97"/>
      <c r="P717" s="97"/>
      <c r="Q717" s="99"/>
    </row>
    <row r="718" spans="12:17" ht="15.75" customHeight="1">
      <c r="L718" s="97"/>
      <c r="N718" s="98"/>
      <c r="O718" s="97"/>
      <c r="P718" s="97"/>
      <c r="Q718" s="99"/>
    </row>
    <row r="719" spans="12:17" ht="15.75" customHeight="1">
      <c r="L719" s="97"/>
      <c r="N719" s="98"/>
      <c r="O719" s="97"/>
      <c r="P719" s="97"/>
      <c r="Q719" s="99"/>
    </row>
    <row r="720" spans="12:17" ht="15.75" customHeight="1">
      <c r="L720" s="97"/>
      <c r="N720" s="98"/>
      <c r="O720" s="97"/>
      <c r="P720" s="97"/>
      <c r="Q720" s="99"/>
    </row>
    <row r="721" spans="12:17" ht="15.75" customHeight="1">
      <c r="L721" s="97"/>
      <c r="N721" s="98"/>
      <c r="O721" s="97"/>
      <c r="P721" s="97"/>
      <c r="Q721" s="99"/>
    </row>
    <row r="722" spans="12:17" ht="15.75" customHeight="1">
      <c r="L722" s="97"/>
      <c r="N722" s="98"/>
      <c r="O722" s="97"/>
      <c r="P722" s="97"/>
      <c r="Q722" s="99"/>
    </row>
    <row r="723" spans="12:17" ht="15.75" customHeight="1">
      <c r="L723" s="97"/>
      <c r="N723" s="98"/>
      <c r="O723" s="97"/>
      <c r="P723" s="97"/>
      <c r="Q723" s="99"/>
    </row>
    <row r="724" spans="12:17" ht="15.75" customHeight="1">
      <c r="L724" s="97"/>
      <c r="N724" s="98"/>
      <c r="O724" s="97"/>
      <c r="P724" s="97"/>
      <c r="Q724" s="99"/>
    </row>
    <row r="725" spans="12:17" ht="15.75" customHeight="1">
      <c r="L725" s="97"/>
      <c r="N725" s="98"/>
      <c r="O725" s="97"/>
      <c r="P725" s="97"/>
      <c r="Q725" s="99"/>
    </row>
    <row r="726" spans="12:17" ht="15.75" customHeight="1">
      <c r="L726" s="97"/>
      <c r="N726" s="98"/>
      <c r="O726" s="97"/>
      <c r="P726" s="97"/>
      <c r="Q726" s="99"/>
    </row>
    <row r="727" spans="12:17" ht="15.75" customHeight="1">
      <c r="L727" s="97"/>
      <c r="N727" s="98"/>
      <c r="O727" s="97"/>
      <c r="P727" s="97"/>
      <c r="Q727" s="99"/>
    </row>
    <row r="728" spans="12:17" ht="15.75" customHeight="1">
      <c r="L728" s="97"/>
      <c r="N728" s="98"/>
      <c r="O728" s="97"/>
      <c r="P728" s="97"/>
      <c r="Q728" s="99"/>
    </row>
    <row r="729" spans="12:17" ht="15.75" customHeight="1">
      <c r="L729" s="97"/>
      <c r="N729" s="98"/>
      <c r="O729" s="97"/>
      <c r="P729" s="97"/>
      <c r="Q729" s="99"/>
    </row>
    <row r="730" spans="12:17" ht="15.75" customHeight="1">
      <c r="L730" s="97"/>
      <c r="N730" s="98"/>
      <c r="O730" s="97"/>
      <c r="P730" s="97"/>
      <c r="Q730" s="99"/>
    </row>
    <row r="731" spans="12:17" ht="15.75" customHeight="1">
      <c r="L731" s="97"/>
      <c r="N731" s="98"/>
      <c r="O731" s="97"/>
      <c r="P731" s="97"/>
      <c r="Q731" s="99"/>
    </row>
    <row r="732" spans="12:17" ht="15.75" customHeight="1">
      <c r="L732" s="97"/>
      <c r="N732" s="98"/>
      <c r="O732" s="97"/>
      <c r="P732" s="97"/>
      <c r="Q732" s="99"/>
    </row>
    <row r="733" spans="12:17" ht="15.75" customHeight="1">
      <c r="L733" s="97"/>
      <c r="N733" s="98"/>
      <c r="O733" s="97"/>
      <c r="P733" s="97"/>
      <c r="Q733" s="99"/>
    </row>
    <row r="734" spans="12:17" ht="15.75" customHeight="1">
      <c r="L734" s="97"/>
      <c r="N734" s="98"/>
      <c r="O734" s="97"/>
      <c r="P734" s="97"/>
      <c r="Q734" s="99"/>
    </row>
    <row r="735" spans="12:17" ht="15.75" customHeight="1">
      <c r="L735" s="97"/>
      <c r="N735" s="98"/>
      <c r="O735" s="97"/>
      <c r="P735" s="97"/>
      <c r="Q735" s="99"/>
    </row>
    <row r="736" spans="12:17" ht="15.75" customHeight="1">
      <c r="L736" s="97"/>
      <c r="N736" s="98"/>
      <c r="O736" s="97"/>
      <c r="P736" s="97"/>
      <c r="Q736" s="99"/>
    </row>
    <row r="737" spans="12:17" ht="15.75" customHeight="1">
      <c r="L737" s="97"/>
      <c r="N737" s="98"/>
      <c r="O737" s="97"/>
      <c r="P737" s="97"/>
      <c r="Q737" s="99"/>
    </row>
    <row r="738" spans="12:17" ht="15.75" customHeight="1">
      <c r="L738" s="97"/>
      <c r="N738" s="98"/>
      <c r="O738" s="97"/>
      <c r="P738" s="97"/>
      <c r="Q738" s="99"/>
    </row>
    <row r="739" spans="12:17" ht="15.75" customHeight="1">
      <c r="L739" s="97"/>
      <c r="N739" s="98"/>
      <c r="O739" s="97"/>
      <c r="P739" s="97"/>
      <c r="Q739" s="99"/>
    </row>
    <row r="740" spans="12:17" ht="15.75" customHeight="1">
      <c r="L740" s="97"/>
      <c r="N740" s="98"/>
      <c r="O740" s="97"/>
      <c r="P740" s="97"/>
      <c r="Q740" s="99"/>
    </row>
    <row r="741" spans="12:17" ht="15.75" customHeight="1">
      <c r="L741" s="97"/>
      <c r="N741" s="98"/>
      <c r="O741" s="97"/>
      <c r="P741" s="97"/>
      <c r="Q741" s="99"/>
    </row>
    <row r="742" spans="12:17" ht="15.75" customHeight="1">
      <c r="L742" s="97"/>
      <c r="N742" s="98"/>
      <c r="O742" s="97"/>
      <c r="P742" s="97"/>
      <c r="Q742" s="99"/>
    </row>
    <row r="743" spans="12:17" ht="15.75" customHeight="1">
      <c r="L743" s="97"/>
      <c r="N743" s="98"/>
      <c r="O743" s="97"/>
      <c r="P743" s="97"/>
      <c r="Q743" s="99"/>
    </row>
    <row r="744" spans="12:17" ht="15.75" customHeight="1">
      <c r="L744" s="97"/>
      <c r="N744" s="98"/>
      <c r="O744" s="97"/>
      <c r="P744" s="97"/>
      <c r="Q744" s="99"/>
    </row>
    <row r="745" spans="12:17" ht="15.75" customHeight="1">
      <c r="L745" s="97"/>
      <c r="N745" s="98"/>
      <c r="O745" s="97"/>
      <c r="P745" s="97"/>
      <c r="Q745" s="99"/>
    </row>
    <row r="746" spans="12:17" ht="15.75" customHeight="1">
      <c r="L746" s="97"/>
      <c r="N746" s="98"/>
      <c r="O746" s="97"/>
      <c r="P746" s="97"/>
      <c r="Q746" s="99"/>
    </row>
    <row r="747" spans="12:17" ht="15.75" customHeight="1">
      <c r="L747" s="97"/>
      <c r="N747" s="98"/>
      <c r="O747" s="97"/>
      <c r="P747" s="97"/>
      <c r="Q747" s="99"/>
    </row>
    <row r="748" spans="12:17" ht="15.75" customHeight="1">
      <c r="L748" s="97"/>
      <c r="N748" s="98"/>
      <c r="O748" s="97"/>
      <c r="P748" s="97"/>
      <c r="Q748" s="99"/>
    </row>
    <row r="749" spans="12:17" ht="15.75" customHeight="1">
      <c r="L749" s="97"/>
      <c r="N749" s="98"/>
      <c r="O749" s="97"/>
      <c r="P749" s="97"/>
      <c r="Q749" s="99"/>
    </row>
    <row r="750" spans="12:17" ht="15.75" customHeight="1">
      <c r="L750" s="97"/>
      <c r="N750" s="98"/>
      <c r="O750" s="97"/>
      <c r="P750" s="97"/>
      <c r="Q750" s="99"/>
    </row>
    <row r="751" spans="12:17" ht="15.75" customHeight="1">
      <c r="L751" s="97"/>
      <c r="N751" s="98"/>
      <c r="O751" s="97"/>
      <c r="P751" s="97"/>
      <c r="Q751" s="99"/>
    </row>
    <row r="752" spans="12:17" ht="15.75" customHeight="1">
      <c r="L752" s="97"/>
      <c r="N752" s="98"/>
      <c r="O752" s="97"/>
      <c r="P752" s="97"/>
      <c r="Q752" s="99"/>
    </row>
    <row r="753" spans="12:17" ht="15.75" customHeight="1">
      <c r="L753" s="97"/>
      <c r="N753" s="98"/>
      <c r="O753" s="97"/>
      <c r="P753" s="97"/>
      <c r="Q753" s="99"/>
    </row>
    <row r="754" spans="12:17" ht="15.75" customHeight="1">
      <c r="L754" s="97"/>
      <c r="N754" s="98"/>
      <c r="O754" s="97"/>
      <c r="P754" s="97"/>
      <c r="Q754" s="99"/>
    </row>
    <row r="755" spans="12:17" ht="15.75" customHeight="1">
      <c r="L755" s="97"/>
      <c r="N755" s="98"/>
      <c r="O755" s="97"/>
      <c r="P755" s="97"/>
      <c r="Q755" s="99"/>
    </row>
    <row r="756" spans="12:17" ht="15.75" customHeight="1">
      <c r="L756" s="97"/>
      <c r="N756" s="98"/>
      <c r="O756" s="97"/>
      <c r="P756" s="97"/>
      <c r="Q756" s="99"/>
    </row>
    <row r="757" spans="12:17" ht="15.75" customHeight="1">
      <c r="L757" s="97"/>
      <c r="N757" s="98"/>
      <c r="O757" s="97"/>
      <c r="P757" s="97"/>
      <c r="Q757" s="99"/>
    </row>
    <row r="758" spans="12:17" ht="15.75" customHeight="1">
      <c r="L758" s="97"/>
      <c r="N758" s="98"/>
      <c r="O758" s="97"/>
      <c r="P758" s="97"/>
      <c r="Q758" s="99"/>
    </row>
    <row r="759" spans="12:17" ht="15.75" customHeight="1">
      <c r="L759" s="97"/>
      <c r="N759" s="98"/>
      <c r="O759" s="97"/>
      <c r="P759" s="97"/>
      <c r="Q759" s="99"/>
    </row>
    <row r="760" spans="12:17" ht="15.75" customHeight="1">
      <c r="L760" s="97"/>
      <c r="N760" s="98"/>
      <c r="O760" s="97"/>
      <c r="P760" s="97"/>
      <c r="Q760" s="99"/>
    </row>
    <row r="761" spans="12:17" ht="15.75" customHeight="1">
      <c r="L761" s="97"/>
      <c r="N761" s="98"/>
      <c r="O761" s="97"/>
      <c r="P761" s="97"/>
      <c r="Q761" s="99"/>
    </row>
    <row r="762" spans="12:17" ht="15.75" customHeight="1">
      <c r="L762" s="97"/>
      <c r="N762" s="98"/>
      <c r="O762" s="97"/>
      <c r="P762" s="97"/>
      <c r="Q762" s="99"/>
    </row>
    <row r="763" spans="12:17" ht="15.75" customHeight="1">
      <c r="L763" s="97"/>
      <c r="N763" s="98"/>
      <c r="O763" s="97"/>
      <c r="P763" s="97"/>
      <c r="Q763" s="99"/>
    </row>
    <row r="764" spans="12:17" ht="15.75" customHeight="1">
      <c r="L764" s="97"/>
      <c r="N764" s="98"/>
      <c r="O764" s="97"/>
      <c r="P764" s="97"/>
      <c r="Q764" s="99"/>
    </row>
    <row r="765" spans="12:17" ht="15.75" customHeight="1">
      <c r="L765" s="97"/>
      <c r="N765" s="98"/>
      <c r="O765" s="97"/>
      <c r="P765" s="97"/>
      <c r="Q765" s="99"/>
    </row>
    <row r="766" spans="12:17" ht="15.75" customHeight="1">
      <c r="L766" s="97"/>
      <c r="N766" s="98"/>
      <c r="O766" s="97"/>
      <c r="P766" s="97"/>
      <c r="Q766" s="99"/>
    </row>
    <row r="767" spans="12:17" ht="15.75" customHeight="1">
      <c r="L767" s="97"/>
      <c r="N767" s="98"/>
      <c r="O767" s="97"/>
      <c r="P767" s="97"/>
      <c r="Q767" s="99"/>
    </row>
    <row r="768" spans="12:17" ht="15.75" customHeight="1">
      <c r="L768" s="97"/>
      <c r="N768" s="98"/>
      <c r="O768" s="97"/>
      <c r="P768" s="97"/>
      <c r="Q768" s="99"/>
    </row>
    <row r="769" spans="12:17" ht="15.75" customHeight="1">
      <c r="L769" s="97"/>
      <c r="N769" s="98"/>
      <c r="O769" s="97"/>
      <c r="P769" s="97"/>
      <c r="Q769" s="99"/>
    </row>
    <row r="770" spans="12:17" ht="15.75" customHeight="1">
      <c r="L770" s="97"/>
      <c r="N770" s="98"/>
      <c r="O770" s="97"/>
      <c r="P770" s="97"/>
      <c r="Q770" s="99"/>
    </row>
    <row r="771" spans="12:17" ht="15.75" customHeight="1">
      <c r="L771" s="97"/>
      <c r="N771" s="98"/>
      <c r="O771" s="97"/>
      <c r="P771" s="97"/>
      <c r="Q771" s="99"/>
    </row>
    <row r="772" spans="12:17" ht="15.75" customHeight="1">
      <c r="L772" s="97"/>
      <c r="N772" s="98"/>
      <c r="O772" s="97"/>
      <c r="P772" s="97"/>
      <c r="Q772" s="99"/>
    </row>
    <row r="773" spans="12:17" ht="15.75" customHeight="1">
      <c r="L773" s="97"/>
      <c r="N773" s="98"/>
      <c r="O773" s="97"/>
      <c r="P773" s="97"/>
      <c r="Q773" s="99"/>
    </row>
    <row r="774" spans="12:17" ht="15.75" customHeight="1">
      <c r="L774" s="97"/>
      <c r="N774" s="98"/>
      <c r="O774" s="97"/>
      <c r="P774" s="97"/>
      <c r="Q774" s="99"/>
    </row>
    <row r="775" spans="12:17" ht="15.75" customHeight="1">
      <c r="L775" s="97"/>
      <c r="N775" s="98"/>
      <c r="O775" s="97"/>
      <c r="P775" s="97"/>
      <c r="Q775" s="99"/>
    </row>
    <row r="776" spans="12:17" ht="15.75" customHeight="1">
      <c r="L776" s="97"/>
      <c r="N776" s="98"/>
      <c r="O776" s="97"/>
      <c r="P776" s="97"/>
      <c r="Q776" s="99"/>
    </row>
    <row r="777" spans="12:17" ht="15.75" customHeight="1">
      <c r="L777" s="97"/>
      <c r="N777" s="98"/>
      <c r="O777" s="97"/>
      <c r="P777" s="97"/>
      <c r="Q777" s="99"/>
    </row>
    <row r="778" spans="12:17" ht="15.75" customHeight="1">
      <c r="L778" s="97"/>
      <c r="N778" s="98"/>
      <c r="O778" s="97"/>
      <c r="P778" s="97"/>
      <c r="Q778" s="99"/>
    </row>
    <row r="779" spans="12:17" ht="15.75" customHeight="1">
      <c r="L779" s="97"/>
      <c r="N779" s="98"/>
      <c r="O779" s="97"/>
      <c r="P779" s="97"/>
      <c r="Q779" s="99"/>
    </row>
    <row r="780" spans="12:17" ht="15.75" customHeight="1">
      <c r="L780" s="97"/>
      <c r="N780" s="98"/>
      <c r="O780" s="97"/>
      <c r="P780" s="97"/>
      <c r="Q780" s="99"/>
    </row>
    <row r="781" spans="12:17" ht="15.75" customHeight="1">
      <c r="L781" s="97"/>
      <c r="N781" s="98"/>
      <c r="O781" s="97"/>
      <c r="P781" s="97"/>
      <c r="Q781" s="99"/>
    </row>
    <row r="782" spans="12:17" ht="15.75" customHeight="1">
      <c r="L782" s="97"/>
      <c r="N782" s="98"/>
      <c r="O782" s="97"/>
      <c r="P782" s="97"/>
      <c r="Q782" s="99"/>
    </row>
    <row r="783" spans="12:17" ht="15.75" customHeight="1">
      <c r="L783" s="97"/>
      <c r="N783" s="98"/>
      <c r="O783" s="97"/>
      <c r="P783" s="97"/>
      <c r="Q783" s="99"/>
    </row>
    <row r="784" spans="12:17" ht="15.75" customHeight="1">
      <c r="L784" s="97"/>
      <c r="N784" s="98"/>
      <c r="O784" s="97"/>
      <c r="P784" s="97"/>
      <c r="Q784" s="99"/>
    </row>
    <row r="785" spans="12:17" ht="15.75" customHeight="1">
      <c r="L785" s="97"/>
      <c r="N785" s="98"/>
      <c r="O785" s="97"/>
      <c r="P785" s="97"/>
      <c r="Q785" s="99"/>
    </row>
    <row r="786" spans="12:17" ht="15.75" customHeight="1">
      <c r="L786" s="97"/>
      <c r="N786" s="98"/>
      <c r="O786" s="97"/>
      <c r="P786" s="97"/>
      <c r="Q786" s="99"/>
    </row>
    <row r="787" spans="12:17" ht="15.75" customHeight="1">
      <c r="L787" s="97"/>
      <c r="N787" s="98"/>
      <c r="O787" s="97"/>
      <c r="P787" s="97"/>
      <c r="Q787" s="99"/>
    </row>
    <row r="788" spans="12:17" ht="15.75" customHeight="1">
      <c r="L788" s="97"/>
      <c r="N788" s="98"/>
      <c r="O788" s="97"/>
      <c r="P788" s="97"/>
      <c r="Q788" s="99"/>
    </row>
    <row r="789" spans="12:17" ht="15.75" customHeight="1">
      <c r="L789" s="97"/>
      <c r="N789" s="98"/>
      <c r="O789" s="97"/>
      <c r="P789" s="97"/>
      <c r="Q789" s="99"/>
    </row>
    <row r="790" spans="12:17" ht="15.75" customHeight="1">
      <c r="L790" s="97"/>
      <c r="N790" s="98"/>
      <c r="O790" s="97"/>
      <c r="P790" s="97"/>
      <c r="Q790" s="99"/>
    </row>
    <row r="791" spans="12:17" ht="15.75" customHeight="1">
      <c r="L791" s="97"/>
      <c r="N791" s="98"/>
      <c r="O791" s="97"/>
      <c r="P791" s="97"/>
      <c r="Q791" s="99"/>
    </row>
    <row r="792" spans="12:17" ht="15.75" customHeight="1">
      <c r="L792" s="97"/>
      <c r="N792" s="98"/>
      <c r="O792" s="97"/>
      <c r="P792" s="97"/>
      <c r="Q792" s="99"/>
    </row>
    <row r="793" spans="12:17" ht="15.75" customHeight="1">
      <c r="L793" s="97"/>
      <c r="N793" s="98"/>
      <c r="O793" s="97"/>
      <c r="P793" s="97"/>
      <c r="Q793" s="99"/>
    </row>
    <row r="794" spans="12:17" ht="15.75" customHeight="1">
      <c r="L794" s="97"/>
      <c r="N794" s="98"/>
      <c r="O794" s="97"/>
      <c r="P794" s="97"/>
      <c r="Q794" s="99"/>
    </row>
    <row r="795" spans="12:17" ht="15.75" customHeight="1">
      <c r="L795" s="97"/>
      <c r="N795" s="98"/>
      <c r="O795" s="97"/>
      <c r="P795" s="97"/>
      <c r="Q795" s="99"/>
    </row>
    <row r="796" spans="12:17" ht="15.75" customHeight="1">
      <c r="L796" s="97"/>
      <c r="N796" s="98"/>
      <c r="O796" s="97"/>
      <c r="P796" s="97"/>
      <c r="Q796" s="99"/>
    </row>
    <row r="797" spans="12:17" ht="15.75" customHeight="1">
      <c r="L797" s="97"/>
      <c r="N797" s="98"/>
      <c r="O797" s="97"/>
      <c r="P797" s="97"/>
      <c r="Q797" s="99"/>
    </row>
    <row r="798" spans="12:17" ht="15.75" customHeight="1">
      <c r="L798" s="97"/>
      <c r="N798" s="98"/>
      <c r="O798" s="97"/>
      <c r="P798" s="97"/>
      <c r="Q798" s="99"/>
    </row>
    <row r="799" spans="12:17" ht="15.75" customHeight="1">
      <c r="L799" s="97"/>
      <c r="N799" s="98"/>
      <c r="O799" s="97"/>
      <c r="P799" s="97"/>
      <c r="Q799" s="99"/>
    </row>
    <row r="800" spans="12:17" ht="15.75" customHeight="1">
      <c r="L800" s="97"/>
      <c r="N800" s="98"/>
      <c r="O800" s="97"/>
      <c r="P800" s="97"/>
      <c r="Q800" s="99"/>
    </row>
    <row r="801" spans="12:17" ht="15.75" customHeight="1">
      <c r="L801" s="97"/>
      <c r="N801" s="98"/>
      <c r="O801" s="97"/>
      <c r="P801" s="97"/>
      <c r="Q801" s="99"/>
    </row>
    <row r="802" spans="12:17" ht="15.75" customHeight="1">
      <c r="L802" s="97"/>
      <c r="N802" s="98"/>
      <c r="O802" s="97"/>
      <c r="P802" s="97"/>
      <c r="Q802" s="99"/>
    </row>
    <row r="803" spans="12:17" ht="15.75" customHeight="1">
      <c r="L803" s="97"/>
      <c r="N803" s="98"/>
      <c r="O803" s="97"/>
      <c r="P803" s="97"/>
      <c r="Q803" s="99"/>
    </row>
    <row r="804" spans="12:17" ht="15.75" customHeight="1">
      <c r="L804" s="97"/>
      <c r="N804" s="98"/>
      <c r="O804" s="97"/>
      <c r="P804" s="97"/>
      <c r="Q804" s="99"/>
    </row>
    <row r="805" spans="12:17" ht="15.75" customHeight="1">
      <c r="L805" s="97"/>
      <c r="N805" s="98"/>
      <c r="O805" s="97"/>
      <c r="P805" s="97"/>
      <c r="Q805" s="99"/>
    </row>
    <row r="806" spans="12:17" ht="15.75" customHeight="1">
      <c r="L806" s="97"/>
      <c r="N806" s="98"/>
      <c r="O806" s="97"/>
      <c r="P806" s="97"/>
      <c r="Q806" s="99"/>
    </row>
    <row r="807" spans="12:17" ht="15.75" customHeight="1">
      <c r="L807" s="97"/>
      <c r="N807" s="98"/>
      <c r="O807" s="97"/>
      <c r="P807" s="97"/>
      <c r="Q807" s="99"/>
    </row>
    <row r="808" spans="12:17" ht="15.75" customHeight="1">
      <c r="L808" s="97"/>
      <c r="N808" s="98"/>
      <c r="O808" s="97"/>
      <c r="P808" s="97"/>
      <c r="Q808" s="99"/>
    </row>
    <row r="809" spans="12:17" ht="15.75" customHeight="1">
      <c r="L809" s="97"/>
      <c r="N809" s="98"/>
      <c r="O809" s="97"/>
      <c r="P809" s="97"/>
      <c r="Q809" s="99"/>
    </row>
    <row r="810" spans="12:17" ht="15.75" customHeight="1">
      <c r="L810" s="97"/>
      <c r="N810" s="98"/>
      <c r="O810" s="97"/>
      <c r="P810" s="97"/>
      <c r="Q810" s="99"/>
    </row>
    <row r="811" spans="12:17" ht="15.75" customHeight="1">
      <c r="L811" s="97"/>
      <c r="N811" s="98"/>
      <c r="O811" s="97"/>
      <c r="P811" s="97"/>
      <c r="Q811" s="99"/>
    </row>
    <row r="812" spans="12:17" ht="15.75" customHeight="1">
      <c r="L812" s="97"/>
      <c r="N812" s="98"/>
      <c r="O812" s="97"/>
      <c r="P812" s="97"/>
      <c r="Q812" s="99"/>
    </row>
    <row r="813" spans="12:17" ht="15.75" customHeight="1">
      <c r="L813" s="97"/>
      <c r="N813" s="98"/>
      <c r="O813" s="97"/>
      <c r="P813" s="97"/>
      <c r="Q813" s="99"/>
    </row>
    <row r="814" spans="12:17" ht="15.75" customHeight="1">
      <c r="L814" s="97"/>
      <c r="N814" s="98"/>
      <c r="O814" s="97"/>
      <c r="P814" s="97"/>
      <c r="Q814" s="99"/>
    </row>
    <row r="815" spans="12:17" ht="15.75" customHeight="1">
      <c r="L815" s="97"/>
      <c r="N815" s="98"/>
      <c r="O815" s="97"/>
      <c r="P815" s="97"/>
      <c r="Q815" s="99"/>
    </row>
    <row r="816" spans="12:17" ht="15.75" customHeight="1">
      <c r="L816" s="97"/>
      <c r="N816" s="98"/>
      <c r="O816" s="97"/>
      <c r="P816" s="97"/>
      <c r="Q816" s="99"/>
    </row>
    <row r="817" spans="12:17" ht="15.75" customHeight="1">
      <c r="L817" s="97"/>
      <c r="N817" s="98"/>
      <c r="O817" s="97"/>
      <c r="P817" s="97"/>
      <c r="Q817" s="99"/>
    </row>
    <row r="818" spans="12:17" ht="15.75" customHeight="1">
      <c r="L818" s="97"/>
      <c r="N818" s="98"/>
      <c r="O818" s="97"/>
      <c r="P818" s="97"/>
      <c r="Q818" s="99"/>
    </row>
    <row r="819" spans="12:17" ht="15.75" customHeight="1">
      <c r="L819" s="97"/>
      <c r="N819" s="98"/>
      <c r="O819" s="97"/>
      <c r="P819" s="97"/>
      <c r="Q819" s="99"/>
    </row>
    <row r="820" spans="12:17" ht="15.75" customHeight="1">
      <c r="L820" s="97"/>
      <c r="N820" s="98"/>
      <c r="O820" s="97"/>
      <c r="P820" s="97"/>
      <c r="Q820" s="99"/>
    </row>
    <row r="821" spans="12:17" ht="15.75" customHeight="1">
      <c r="L821" s="97"/>
      <c r="N821" s="98"/>
      <c r="O821" s="97"/>
      <c r="P821" s="97"/>
      <c r="Q821" s="99"/>
    </row>
    <row r="822" spans="12:17" ht="15.75" customHeight="1">
      <c r="L822" s="97"/>
      <c r="N822" s="98"/>
      <c r="O822" s="97"/>
      <c r="P822" s="97"/>
      <c r="Q822" s="99"/>
    </row>
    <row r="823" spans="12:17" ht="15.75" customHeight="1">
      <c r="L823" s="97"/>
      <c r="N823" s="98"/>
      <c r="O823" s="97"/>
      <c r="P823" s="97"/>
      <c r="Q823" s="99"/>
    </row>
    <row r="824" spans="12:17" ht="15.75" customHeight="1">
      <c r="L824" s="97"/>
      <c r="N824" s="98"/>
      <c r="O824" s="97"/>
      <c r="P824" s="97"/>
      <c r="Q824" s="99"/>
    </row>
    <row r="825" spans="12:17" ht="15.75" customHeight="1">
      <c r="L825" s="97"/>
      <c r="N825" s="98"/>
      <c r="O825" s="97"/>
      <c r="P825" s="97"/>
      <c r="Q825" s="99"/>
    </row>
    <row r="826" spans="12:17" ht="15.75" customHeight="1">
      <c r="L826" s="97"/>
      <c r="N826" s="98"/>
      <c r="O826" s="97"/>
      <c r="P826" s="97"/>
      <c r="Q826" s="99"/>
    </row>
    <row r="827" spans="12:17" ht="15.75" customHeight="1">
      <c r="L827" s="97"/>
      <c r="N827" s="98"/>
      <c r="O827" s="97"/>
      <c r="P827" s="97"/>
      <c r="Q827" s="99"/>
    </row>
    <row r="828" spans="12:17" ht="15.75" customHeight="1">
      <c r="L828" s="97"/>
      <c r="N828" s="98"/>
      <c r="O828" s="97"/>
      <c r="P828" s="97"/>
      <c r="Q828" s="99"/>
    </row>
    <row r="829" spans="12:17" ht="15.75" customHeight="1">
      <c r="L829" s="97"/>
      <c r="N829" s="98"/>
      <c r="O829" s="97"/>
      <c r="P829" s="97"/>
      <c r="Q829" s="99"/>
    </row>
    <row r="830" spans="12:17" ht="15.75" customHeight="1">
      <c r="L830" s="97"/>
      <c r="N830" s="98"/>
      <c r="O830" s="97"/>
      <c r="P830" s="97"/>
      <c r="Q830" s="99"/>
    </row>
    <row r="831" spans="12:17" ht="15.75" customHeight="1">
      <c r="L831" s="97"/>
      <c r="N831" s="98"/>
      <c r="O831" s="97"/>
      <c r="P831" s="97"/>
      <c r="Q831" s="99"/>
    </row>
    <row r="832" spans="12:17" ht="15.75" customHeight="1">
      <c r="L832" s="97"/>
      <c r="N832" s="98"/>
      <c r="O832" s="97"/>
      <c r="P832" s="97"/>
      <c r="Q832" s="99"/>
    </row>
    <row r="833" spans="12:17" ht="15.75" customHeight="1">
      <c r="L833" s="97"/>
      <c r="N833" s="98"/>
      <c r="O833" s="97"/>
      <c r="P833" s="97"/>
      <c r="Q833" s="99"/>
    </row>
    <row r="834" spans="12:17" ht="15.75" customHeight="1">
      <c r="L834" s="97"/>
      <c r="N834" s="98"/>
      <c r="O834" s="97"/>
      <c r="P834" s="97"/>
      <c r="Q834" s="99"/>
    </row>
    <row r="835" spans="12:17" ht="15.75" customHeight="1">
      <c r="L835" s="97"/>
      <c r="N835" s="98"/>
      <c r="O835" s="97"/>
      <c r="P835" s="97"/>
      <c r="Q835" s="99"/>
    </row>
    <row r="836" spans="12:17" ht="15.75" customHeight="1">
      <c r="L836" s="97"/>
      <c r="N836" s="98"/>
      <c r="O836" s="97"/>
      <c r="P836" s="97"/>
      <c r="Q836" s="99"/>
    </row>
    <row r="837" spans="12:17" ht="15.75" customHeight="1">
      <c r="L837" s="97"/>
      <c r="N837" s="98"/>
      <c r="O837" s="97"/>
      <c r="P837" s="97"/>
      <c r="Q837" s="99"/>
    </row>
    <row r="838" spans="12:17" ht="15.75" customHeight="1">
      <c r="L838" s="97"/>
      <c r="N838" s="98"/>
      <c r="O838" s="97"/>
      <c r="P838" s="97"/>
      <c r="Q838" s="99"/>
    </row>
    <row r="839" spans="12:17" ht="15.75" customHeight="1">
      <c r="L839" s="97"/>
      <c r="N839" s="98"/>
      <c r="O839" s="97"/>
      <c r="P839" s="97"/>
      <c r="Q839" s="99"/>
    </row>
    <row r="840" spans="12:17" ht="15.75" customHeight="1">
      <c r="L840" s="97"/>
      <c r="N840" s="98"/>
      <c r="O840" s="97"/>
      <c r="P840" s="97"/>
      <c r="Q840" s="99"/>
    </row>
    <row r="841" spans="12:17" ht="15.75" customHeight="1">
      <c r="L841" s="97"/>
      <c r="N841" s="98"/>
      <c r="O841" s="97"/>
      <c r="P841" s="97"/>
      <c r="Q841" s="99"/>
    </row>
    <row r="842" spans="12:17" ht="15.75" customHeight="1">
      <c r="L842" s="97"/>
      <c r="N842" s="98"/>
      <c r="O842" s="97"/>
      <c r="P842" s="97"/>
      <c r="Q842" s="99"/>
    </row>
    <row r="843" spans="12:17" ht="15.75" customHeight="1">
      <c r="L843" s="97"/>
      <c r="N843" s="98"/>
      <c r="O843" s="97"/>
      <c r="P843" s="97"/>
      <c r="Q843" s="99"/>
    </row>
    <row r="844" spans="12:17" ht="15.75" customHeight="1">
      <c r="L844" s="97"/>
      <c r="N844" s="98"/>
      <c r="O844" s="97"/>
      <c r="P844" s="97"/>
      <c r="Q844" s="99"/>
    </row>
    <row r="845" spans="12:17" ht="15.75" customHeight="1">
      <c r="L845" s="97"/>
      <c r="N845" s="98"/>
      <c r="O845" s="97"/>
      <c r="P845" s="97"/>
      <c r="Q845" s="99"/>
    </row>
    <row r="846" spans="12:17" ht="15.75" customHeight="1">
      <c r="L846" s="97"/>
      <c r="N846" s="98"/>
      <c r="O846" s="97"/>
      <c r="P846" s="97"/>
      <c r="Q846" s="99"/>
    </row>
    <row r="847" spans="12:17" ht="15.75" customHeight="1">
      <c r="L847" s="97"/>
      <c r="N847" s="98"/>
      <c r="O847" s="97"/>
      <c r="P847" s="97"/>
      <c r="Q847" s="99"/>
    </row>
    <row r="848" spans="12:17" ht="15.75" customHeight="1">
      <c r="L848" s="97"/>
      <c r="N848" s="98"/>
      <c r="O848" s="97"/>
      <c r="P848" s="97"/>
      <c r="Q848" s="99"/>
    </row>
    <row r="849" spans="12:17" ht="15.75" customHeight="1">
      <c r="L849" s="97"/>
      <c r="N849" s="98"/>
      <c r="O849" s="97"/>
      <c r="P849" s="97"/>
      <c r="Q849" s="99"/>
    </row>
    <row r="850" spans="12:17" ht="15.75" customHeight="1">
      <c r="L850" s="97"/>
      <c r="N850" s="98"/>
      <c r="O850" s="97"/>
      <c r="P850" s="97"/>
      <c r="Q850" s="99"/>
    </row>
    <row r="851" spans="12:17" ht="15.75" customHeight="1">
      <c r="L851" s="97"/>
      <c r="N851" s="98"/>
      <c r="O851" s="97"/>
      <c r="P851" s="97"/>
      <c r="Q851" s="99"/>
    </row>
    <row r="852" spans="12:17" ht="15.75" customHeight="1">
      <c r="L852" s="97"/>
      <c r="N852" s="98"/>
      <c r="O852" s="97"/>
      <c r="P852" s="97"/>
      <c r="Q852" s="99"/>
    </row>
    <row r="853" spans="12:17" ht="15.75" customHeight="1">
      <c r="L853" s="97"/>
      <c r="N853" s="98"/>
      <c r="O853" s="97"/>
      <c r="P853" s="97"/>
      <c r="Q853" s="99"/>
    </row>
    <row r="854" spans="12:17" ht="15.75" customHeight="1">
      <c r="L854" s="97"/>
      <c r="N854" s="98"/>
      <c r="O854" s="97"/>
      <c r="P854" s="97"/>
      <c r="Q854" s="99"/>
    </row>
    <row r="855" spans="12:17" ht="15.75" customHeight="1">
      <c r="L855" s="97"/>
      <c r="N855" s="98"/>
      <c r="O855" s="97"/>
      <c r="P855" s="97"/>
      <c r="Q855" s="99"/>
    </row>
    <row r="856" spans="12:17" ht="15.75" customHeight="1">
      <c r="L856" s="97"/>
      <c r="N856" s="98"/>
      <c r="O856" s="97"/>
      <c r="P856" s="97"/>
      <c r="Q856" s="99"/>
    </row>
    <row r="857" spans="12:17" ht="15.75" customHeight="1">
      <c r="L857" s="97"/>
      <c r="N857" s="98"/>
      <c r="O857" s="97"/>
      <c r="P857" s="97"/>
      <c r="Q857" s="99"/>
    </row>
    <row r="858" spans="12:17" ht="15.75" customHeight="1">
      <c r="L858" s="97"/>
      <c r="N858" s="98"/>
      <c r="O858" s="97"/>
      <c r="P858" s="97"/>
      <c r="Q858" s="99"/>
    </row>
    <row r="859" spans="12:17" ht="15.75" customHeight="1">
      <c r="L859" s="97"/>
      <c r="N859" s="98"/>
      <c r="O859" s="97"/>
      <c r="P859" s="97"/>
      <c r="Q859" s="99"/>
    </row>
    <row r="860" spans="12:17" ht="15.75" customHeight="1">
      <c r="L860" s="97"/>
      <c r="N860" s="98"/>
      <c r="O860" s="97"/>
      <c r="P860" s="97"/>
      <c r="Q860" s="99"/>
    </row>
    <row r="861" spans="12:17" ht="15.75" customHeight="1">
      <c r="L861" s="97"/>
      <c r="N861" s="98"/>
      <c r="O861" s="97"/>
      <c r="P861" s="97"/>
      <c r="Q861" s="99"/>
    </row>
    <row r="862" spans="12:17" ht="15.75" customHeight="1">
      <c r="L862" s="97"/>
      <c r="N862" s="98"/>
      <c r="O862" s="97"/>
      <c r="P862" s="97"/>
      <c r="Q862" s="99"/>
    </row>
    <row r="863" spans="12:17" ht="15.75" customHeight="1">
      <c r="L863" s="97"/>
      <c r="N863" s="98"/>
      <c r="O863" s="97"/>
      <c r="P863" s="97"/>
      <c r="Q863" s="99"/>
    </row>
    <row r="864" spans="12:17" ht="15.75" customHeight="1">
      <c r="L864" s="97"/>
      <c r="N864" s="98"/>
      <c r="O864" s="97"/>
      <c r="P864" s="97"/>
      <c r="Q864" s="99"/>
    </row>
    <row r="865" spans="12:17" ht="15.75" customHeight="1">
      <c r="L865" s="97"/>
      <c r="N865" s="98"/>
      <c r="O865" s="97"/>
      <c r="P865" s="97"/>
      <c r="Q865" s="99"/>
    </row>
    <row r="866" spans="12:17" ht="15.75" customHeight="1">
      <c r="L866" s="97"/>
      <c r="N866" s="98"/>
      <c r="O866" s="97"/>
      <c r="P866" s="97"/>
      <c r="Q866" s="99"/>
    </row>
    <row r="867" spans="12:17" ht="15.75" customHeight="1">
      <c r="L867" s="97"/>
      <c r="N867" s="98"/>
      <c r="O867" s="97"/>
      <c r="P867" s="97"/>
      <c r="Q867" s="99"/>
    </row>
    <row r="868" spans="12:17" ht="15.75" customHeight="1">
      <c r="L868" s="97"/>
      <c r="N868" s="98"/>
      <c r="O868" s="97"/>
      <c r="P868" s="97"/>
      <c r="Q868" s="99"/>
    </row>
    <row r="869" spans="12:17" ht="15.75" customHeight="1">
      <c r="L869" s="97"/>
      <c r="N869" s="98"/>
      <c r="O869" s="97"/>
      <c r="P869" s="97"/>
      <c r="Q869" s="99"/>
    </row>
    <row r="870" spans="12:17" ht="15.75" customHeight="1">
      <c r="L870" s="97"/>
      <c r="N870" s="98"/>
      <c r="O870" s="97"/>
      <c r="P870" s="97"/>
      <c r="Q870" s="99"/>
    </row>
    <row r="871" spans="12:17" ht="15.75" customHeight="1">
      <c r="L871" s="97"/>
      <c r="N871" s="98"/>
      <c r="O871" s="97"/>
      <c r="P871" s="97"/>
      <c r="Q871" s="99"/>
    </row>
    <row r="872" spans="12:17" ht="15.75" customHeight="1">
      <c r="L872" s="97"/>
      <c r="N872" s="98"/>
      <c r="O872" s="97"/>
      <c r="P872" s="97"/>
      <c r="Q872" s="99"/>
    </row>
    <row r="873" spans="12:17" ht="15.75" customHeight="1">
      <c r="L873" s="97"/>
      <c r="N873" s="98"/>
      <c r="O873" s="97"/>
      <c r="P873" s="97"/>
      <c r="Q873" s="99"/>
    </row>
    <row r="874" spans="12:17" ht="15.75" customHeight="1">
      <c r="L874" s="97"/>
      <c r="N874" s="98"/>
      <c r="O874" s="97"/>
      <c r="P874" s="97"/>
      <c r="Q874" s="99"/>
    </row>
    <row r="875" spans="12:17" ht="15.75" customHeight="1">
      <c r="L875" s="97"/>
      <c r="N875" s="98"/>
      <c r="O875" s="97"/>
      <c r="P875" s="97"/>
      <c r="Q875" s="99"/>
    </row>
    <row r="876" spans="12:17" ht="15.75" customHeight="1">
      <c r="L876" s="97"/>
      <c r="N876" s="98"/>
      <c r="O876" s="97"/>
      <c r="P876" s="97"/>
      <c r="Q876" s="99"/>
    </row>
    <row r="877" spans="12:17" ht="15.75" customHeight="1">
      <c r="L877" s="97"/>
      <c r="N877" s="98"/>
      <c r="O877" s="97"/>
      <c r="P877" s="97"/>
      <c r="Q877" s="99"/>
    </row>
    <row r="878" spans="12:17" ht="15.75" customHeight="1">
      <c r="L878" s="97"/>
      <c r="N878" s="98"/>
      <c r="O878" s="97"/>
      <c r="P878" s="97"/>
      <c r="Q878" s="99"/>
    </row>
    <row r="879" spans="12:17" ht="15.75" customHeight="1">
      <c r="L879" s="97"/>
      <c r="N879" s="98"/>
      <c r="O879" s="97"/>
      <c r="P879" s="97"/>
      <c r="Q879" s="99"/>
    </row>
    <row r="880" spans="12:17" ht="15.75" customHeight="1">
      <c r="L880" s="97"/>
      <c r="N880" s="98"/>
      <c r="O880" s="97"/>
      <c r="P880" s="97"/>
      <c r="Q880" s="99"/>
    </row>
    <row r="881" spans="12:17" ht="15.75" customHeight="1">
      <c r="L881" s="97"/>
      <c r="N881" s="98"/>
      <c r="O881" s="97"/>
      <c r="P881" s="97"/>
      <c r="Q881" s="99"/>
    </row>
    <row r="882" spans="12:17" ht="15.75" customHeight="1">
      <c r="L882" s="97"/>
      <c r="N882" s="98"/>
      <c r="O882" s="97"/>
      <c r="P882" s="97"/>
      <c r="Q882" s="99"/>
    </row>
    <row r="883" spans="12:17" ht="15.75" customHeight="1">
      <c r="L883" s="97"/>
      <c r="N883" s="98"/>
      <c r="O883" s="97"/>
      <c r="P883" s="97"/>
      <c r="Q883" s="99"/>
    </row>
    <row r="884" spans="12:17" ht="15.75" customHeight="1">
      <c r="L884" s="97"/>
      <c r="N884" s="98"/>
      <c r="O884" s="97"/>
      <c r="P884" s="97"/>
      <c r="Q884" s="99"/>
    </row>
    <row r="885" spans="12:17" ht="15.75" customHeight="1">
      <c r="L885" s="97"/>
      <c r="N885" s="98"/>
      <c r="O885" s="97"/>
      <c r="P885" s="97"/>
      <c r="Q885" s="99"/>
    </row>
    <row r="886" spans="12:17" ht="15.75" customHeight="1">
      <c r="L886" s="97"/>
      <c r="N886" s="98"/>
      <c r="O886" s="97"/>
      <c r="P886" s="97"/>
      <c r="Q886" s="99"/>
    </row>
    <row r="887" spans="12:17" ht="15.75" customHeight="1">
      <c r="L887" s="97"/>
      <c r="N887" s="98"/>
      <c r="O887" s="97"/>
      <c r="P887" s="97"/>
      <c r="Q887" s="99"/>
    </row>
    <row r="888" spans="12:17" ht="15.75" customHeight="1">
      <c r="L888" s="97"/>
      <c r="N888" s="98"/>
      <c r="O888" s="97"/>
      <c r="P888" s="97"/>
      <c r="Q888" s="99"/>
    </row>
    <row r="889" spans="12:17" ht="15.75" customHeight="1">
      <c r="L889" s="97"/>
      <c r="N889" s="98"/>
      <c r="O889" s="97"/>
      <c r="P889" s="97"/>
      <c r="Q889" s="99"/>
    </row>
    <row r="890" spans="12:17" ht="15.75" customHeight="1">
      <c r="L890" s="97"/>
      <c r="N890" s="98"/>
      <c r="O890" s="97"/>
      <c r="P890" s="97"/>
      <c r="Q890" s="99"/>
    </row>
    <row r="891" spans="12:17" ht="15.75" customHeight="1">
      <c r="L891" s="97"/>
      <c r="N891" s="98"/>
      <c r="O891" s="97"/>
      <c r="P891" s="97"/>
      <c r="Q891" s="99"/>
    </row>
    <row r="892" spans="12:17" ht="15.75" customHeight="1">
      <c r="L892" s="97"/>
      <c r="N892" s="98"/>
      <c r="O892" s="97"/>
      <c r="P892" s="97"/>
      <c r="Q892" s="99"/>
    </row>
    <row r="893" spans="12:17" ht="15.75" customHeight="1">
      <c r="L893" s="97"/>
      <c r="N893" s="98"/>
      <c r="O893" s="97"/>
      <c r="P893" s="97"/>
      <c r="Q893" s="99"/>
    </row>
    <row r="894" spans="12:17" ht="15.75" customHeight="1">
      <c r="L894" s="97"/>
      <c r="N894" s="98"/>
      <c r="O894" s="97"/>
      <c r="P894" s="97"/>
      <c r="Q894" s="99"/>
    </row>
    <row r="895" spans="12:17" ht="15.75" customHeight="1">
      <c r="L895" s="97"/>
      <c r="N895" s="98"/>
      <c r="O895" s="97"/>
      <c r="P895" s="97"/>
      <c r="Q895" s="99"/>
    </row>
    <row r="896" spans="12:17" ht="15.75" customHeight="1">
      <c r="L896" s="97"/>
      <c r="N896" s="98"/>
      <c r="O896" s="97"/>
      <c r="P896" s="97"/>
      <c r="Q896" s="99"/>
    </row>
    <row r="897" spans="12:17" ht="15.75" customHeight="1">
      <c r="L897" s="97"/>
      <c r="N897" s="98"/>
      <c r="O897" s="97"/>
      <c r="P897" s="97"/>
      <c r="Q897" s="99"/>
    </row>
    <row r="898" spans="12:17" ht="15.75" customHeight="1">
      <c r="L898" s="97"/>
      <c r="N898" s="98"/>
      <c r="O898" s="97"/>
      <c r="P898" s="97"/>
      <c r="Q898" s="99"/>
    </row>
    <row r="899" spans="12:17" ht="15.75" customHeight="1">
      <c r="L899" s="97"/>
      <c r="N899" s="98"/>
      <c r="O899" s="97"/>
      <c r="P899" s="97"/>
      <c r="Q899" s="99"/>
    </row>
    <row r="900" spans="12:17" ht="15.75" customHeight="1">
      <c r="L900" s="97"/>
      <c r="N900" s="98"/>
      <c r="O900" s="97"/>
      <c r="P900" s="97"/>
      <c r="Q900" s="99"/>
    </row>
    <row r="901" spans="12:17" ht="15.75" customHeight="1">
      <c r="L901" s="97"/>
      <c r="N901" s="98"/>
      <c r="O901" s="97"/>
      <c r="P901" s="97"/>
      <c r="Q901" s="99"/>
    </row>
    <row r="902" spans="12:17" ht="15.75" customHeight="1">
      <c r="L902" s="97"/>
      <c r="N902" s="98"/>
      <c r="O902" s="97"/>
      <c r="P902" s="97"/>
      <c r="Q902" s="99"/>
    </row>
    <row r="903" spans="12:17" ht="15.75" customHeight="1">
      <c r="L903" s="97"/>
      <c r="N903" s="98"/>
      <c r="O903" s="97"/>
      <c r="P903" s="97"/>
      <c r="Q903" s="99"/>
    </row>
    <row r="904" spans="12:17" ht="15.75" customHeight="1">
      <c r="L904" s="97"/>
      <c r="N904" s="98"/>
      <c r="O904" s="97"/>
      <c r="P904" s="97"/>
      <c r="Q904" s="99"/>
    </row>
    <row r="905" spans="12:17" ht="15.75" customHeight="1">
      <c r="L905" s="97"/>
      <c r="N905" s="98"/>
      <c r="O905" s="97"/>
      <c r="P905" s="97"/>
      <c r="Q905" s="99"/>
    </row>
    <row r="906" spans="12:17" ht="15.75" customHeight="1">
      <c r="L906" s="97"/>
      <c r="N906" s="98"/>
      <c r="O906" s="97"/>
      <c r="P906" s="97"/>
      <c r="Q906" s="99"/>
    </row>
    <row r="907" spans="12:17" ht="15.75" customHeight="1">
      <c r="L907" s="97"/>
      <c r="N907" s="98"/>
      <c r="O907" s="97"/>
      <c r="P907" s="97"/>
      <c r="Q907" s="99"/>
    </row>
    <row r="908" spans="12:17" ht="15.75" customHeight="1">
      <c r="L908" s="97"/>
      <c r="N908" s="98"/>
      <c r="O908" s="97"/>
      <c r="P908" s="97"/>
      <c r="Q908" s="99"/>
    </row>
    <row r="909" spans="12:17" ht="15.75" customHeight="1">
      <c r="L909" s="97"/>
      <c r="N909" s="98"/>
      <c r="O909" s="97"/>
      <c r="P909" s="97"/>
      <c r="Q909" s="99"/>
    </row>
    <row r="910" spans="12:17" ht="15.75" customHeight="1">
      <c r="L910" s="97"/>
      <c r="N910" s="98"/>
      <c r="O910" s="97"/>
      <c r="P910" s="97"/>
      <c r="Q910" s="99"/>
    </row>
    <row r="911" spans="12:17" ht="15.75" customHeight="1">
      <c r="L911" s="97"/>
      <c r="N911" s="98"/>
      <c r="O911" s="97"/>
      <c r="P911" s="97"/>
      <c r="Q911" s="99"/>
    </row>
    <row r="912" spans="12:17" ht="15.75" customHeight="1">
      <c r="L912" s="97"/>
      <c r="N912" s="98"/>
      <c r="O912" s="97"/>
      <c r="P912" s="97"/>
      <c r="Q912" s="99"/>
    </row>
    <row r="913" spans="12:17" ht="15.75" customHeight="1">
      <c r="L913" s="97"/>
      <c r="N913" s="98"/>
      <c r="O913" s="97"/>
      <c r="P913" s="97"/>
      <c r="Q913" s="99"/>
    </row>
    <row r="914" spans="12:17" ht="15.75" customHeight="1">
      <c r="L914" s="97"/>
      <c r="N914" s="98"/>
      <c r="O914" s="97"/>
      <c r="P914" s="97"/>
      <c r="Q914" s="99"/>
    </row>
    <row r="915" spans="12:17" ht="15.75" customHeight="1">
      <c r="L915" s="97"/>
      <c r="N915" s="98"/>
      <c r="O915" s="97"/>
      <c r="P915" s="97"/>
      <c r="Q915" s="99"/>
    </row>
    <row r="916" spans="12:17" ht="15.75" customHeight="1">
      <c r="L916" s="97"/>
      <c r="N916" s="98"/>
      <c r="O916" s="97"/>
      <c r="P916" s="97"/>
      <c r="Q916" s="99"/>
    </row>
    <row r="917" spans="12:17" ht="15.75" customHeight="1">
      <c r="L917" s="97"/>
      <c r="N917" s="98"/>
      <c r="O917" s="97"/>
      <c r="P917" s="97"/>
      <c r="Q917" s="99"/>
    </row>
    <row r="918" spans="12:17" ht="15.75" customHeight="1">
      <c r="L918" s="97"/>
      <c r="N918" s="98"/>
      <c r="O918" s="97"/>
      <c r="P918" s="97"/>
      <c r="Q918" s="99"/>
    </row>
    <row r="919" spans="12:17" ht="15.75" customHeight="1">
      <c r="L919" s="97"/>
      <c r="N919" s="98"/>
      <c r="O919" s="97"/>
      <c r="P919" s="97"/>
      <c r="Q919" s="99"/>
    </row>
    <row r="920" spans="12:17" ht="15.75" customHeight="1">
      <c r="L920" s="97"/>
      <c r="N920" s="98"/>
      <c r="O920" s="97"/>
      <c r="P920" s="97"/>
      <c r="Q920" s="99"/>
    </row>
    <row r="921" spans="12:17" ht="15.75" customHeight="1">
      <c r="L921" s="97"/>
      <c r="N921" s="98"/>
      <c r="O921" s="97"/>
      <c r="P921" s="97"/>
      <c r="Q921" s="99"/>
    </row>
    <row r="922" spans="12:17" ht="15.75" customHeight="1">
      <c r="L922" s="97"/>
      <c r="N922" s="98"/>
      <c r="O922" s="97"/>
      <c r="P922" s="97"/>
      <c r="Q922" s="99"/>
    </row>
    <row r="923" spans="12:17" ht="15.75" customHeight="1">
      <c r="L923" s="97"/>
      <c r="N923" s="98"/>
      <c r="O923" s="97"/>
      <c r="P923" s="97"/>
      <c r="Q923" s="99"/>
    </row>
    <row r="924" spans="12:17" ht="15.75" customHeight="1">
      <c r="L924" s="97"/>
      <c r="N924" s="98"/>
      <c r="O924" s="97"/>
      <c r="P924" s="97"/>
      <c r="Q924" s="99"/>
    </row>
    <row r="925" spans="12:17" ht="15.75" customHeight="1">
      <c r="L925" s="97"/>
      <c r="N925" s="98"/>
      <c r="O925" s="97"/>
      <c r="P925" s="97"/>
      <c r="Q925" s="99"/>
    </row>
    <row r="926" spans="12:17" ht="15.75" customHeight="1">
      <c r="L926" s="97"/>
      <c r="N926" s="98"/>
      <c r="O926" s="97"/>
      <c r="P926" s="97"/>
      <c r="Q926" s="99"/>
    </row>
    <row r="927" spans="12:17" ht="15.75" customHeight="1">
      <c r="L927" s="97"/>
      <c r="N927" s="98"/>
      <c r="O927" s="97"/>
      <c r="P927" s="97"/>
      <c r="Q927" s="99"/>
    </row>
    <row r="928" spans="12:17" ht="15.75" customHeight="1">
      <c r="L928" s="97"/>
      <c r="N928" s="98"/>
      <c r="O928" s="97"/>
      <c r="P928" s="97"/>
      <c r="Q928" s="99"/>
    </row>
    <row r="929" spans="12:17" ht="15.75" customHeight="1">
      <c r="L929" s="97"/>
      <c r="N929" s="98"/>
      <c r="O929" s="97"/>
      <c r="P929" s="97"/>
      <c r="Q929" s="99"/>
    </row>
    <row r="930" spans="12:17" ht="15.75" customHeight="1">
      <c r="L930" s="97"/>
      <c r="N930" s="98"/>
      <c r="O930" s="97"/>
      <c r="P930" s="97"/>
      <c r="Q930" s="99"/>
    </row>
    <row r="931" spans="12:17" ht="15.75" customHeight="1">
      <c r="L931" s="97"/>
      <c r="N931" s="98"/>
      <c r="O931" s="97"/>
      <c r="P931" s="97"/>
      <c r="Q931" s="99"/>
    </row>
    <row r="932" spans="12:17" ht="15.75" customHeight="1">
      <c r="L932" s="97"/>
      <c r="N932" s="98"/>
      <c r="O932" s="97"/>
      <c r="P932" s="97"/>
      <c r="Q932" s="99"/>
    </row>
    <row r="933" spans="12:17" ht="15.75" customHeight="1">
      <c r="L933" s="97"/>
      <c r="N933" s="98"/>
      <c r="O933" s="97"/>
      <c r="P933" s="97"/>
      <c r="Q933" s="99"/>
    </row>
    <row r="934" spans="12:17" ht="15.75" customHeight="1">
      <c r="L934" s="97"/>
      <c r="N934" s="98"/>
      <c r="O934" s="97"/>
      <c r="P934" s="97"/>
      <c r="Q934" s="99"/>
    </row>
    <row r="935" spans="12:17" ht="15.75" customHeight="1">
      <c r="L935" s="97"/>
      <c r="N935" s="98"/>
      <c r="O935" s="97"/>
      <c r="P935" s="97"/>
      <c r="Q935" s="99"/>
    </row>
    <row r="936" spans="12:17" ht="15.75" customHeight="1">
      <c r="L936" s="97"/>
      <c r="N936" s="98"/>
      <c r="O936" s="97"/>
      <c r="P936" s="97"/>
      <c r="Q936" s="99"/>
    </row>
    <row r="937" spans="12:17" ht="15.75" customHeight="1">
      <c r="L937" s="97"/>
      <c r="N937" s="98"/>
      <c r="O937" s="97"/>
      <c r="P937" s="97"/>
      <c r="Q937" s="99"/>
    </row>
    <row r="938" spans="12:17" ht="15.75" customHeight="1">
      <c r="L938" s="97"/>
      <c r="N938" s="98"/>
      <c r="O938" s="97"/>
      <c r="P938" s="97"/>
      <c r="Q938" s="99"/>
    </row>
    <row r="939" spans="12:17" ht="15.75" customHeight="1">
      <c r="L939" s="97"/>
      <c r="N939" s="98"/>
      <c r="O939" s="97"/>
      <c r="P939" s="97"/>
      <c r="Q939" s="99"/>
    </row>
    <row r="940" spans="12:17" ht="15.75" customHeight="1">
      <c r="L940" s="97"/>
      <c r="N940" s="98"/>
      <c r="O940" s="97"/>
      <c r="P940" s="97"/>
      <c r="Q940" s="99"/>
    </row>
    <row r="941" spans="12:17" ht="15.75" customHeight="1">
      <c r="L941" s="97"/>
      <c r="N941" s="98"/>
      <c r="O941" s="97"/>
      <c r="P941" s="97"/>
      <c r="Q941" s="99"/>
    </row>
    <row r="942" spans="12:17" ht="15.75" customHeight="1">
      <c r="L942" s="97"/>
      <c r="N942" s="98"/>
      <c r="O942" s="97"/>
      <c r="P942" s="97"/>
      <c r="Q942" s="99"/>
    </row>
    <row r="943" spans="12:17" ht="15.75" customHeight="1">
      <c r="L943" s="97"/>
      <c r="N943" s="98"/>
      <c r="O943" s="97"/>
      <c r="P943" s="97"/>
      <c r="Q943" s="99"/>
    </row>
    <row r="944" spans="12:17" ht="15.75" customHeight="1">
      <c r="L944" s="97"/>
      <c r="N944" s="98"/>
      <c r="O944" s="97"/>
      <c r="P944" s="97"/>
      <c r="Q944" s="99"/>
    </row>
    <row r="945" spans="12:17" ht="15.75" customHeight="1">
      <c r="L945" s="97"/>
      <c r="N945" s="98"/>
      <c r="O945" s="97"/>
      <c r="P945" s="97"/>
      <c r="Q945" s="99"/>
    </row>
    <row r="946" spans="12:17" ht="15.75" customHeight="1">
      <c r="L946" s="97"/>
      <c r="N946" s="98"/>
      <c r="O946" s="97"/>
      <c r="P946" s="97"/>
      <c r="Q946" s="99"/>
    </row>
    <row r="947" spans="12:17" ht="15.75" customHeight="1">
      <c r="L947" s="97"/>
      <c r="N947" s="98"/>
      <c r="O947" s="97"/>
      <c r="P947" s="97"/>
      <c r="Q947" s="99"/>
    </row>
    <row r="948" spans="12:17" ht="15.75" customHeight="1">
      <c r="L948" s="97"/>
      <c r="N948" s="98"/>
      <c r="O948" s="97"/>
      <c r="P948" s="97"/>
      <c r="Q948" s="99"/>
    </row>
    <row r="949" spans="12:17" ht="15.75" customHeight="1">
      <c r="L949" s="97"/>
      <c r="N949" s="98"/>
      <c r="O949" s="97"/>
      <c r="P949" s="97"/>
      <c r="Q949" s="99"/>
    </row>
    <row r="950" spans="12:17" ht="15.75" customHeight="1">
      <c r="L950" s="97"/>
      <c r="N950" s="98"/>
      <c r="O950" s="97"/>
      <c r="P950" s="97"/>
      <c r="Q950" s="99"/>
    </row>
    <row r="951" spans="12:17" ht="15.75" customHeight="1">
      <c r="L951" s="97"/>
      <c r="N951" s="98"/>
      <c r="O951" s="97"/>
      <c r="P951" s="97"/>
      <c r="Q951" s="99"/>
    </row>
    <row r="952" spans="12:17" ht="15.75" customHeight="1">
      <c r="L952" s="97"/>
      <c r="N952" s="98"/>
      <c r="O952" s="97"/>
      <c r="P952" s="97"/>
      <c r="Q952" s="99"/>
    </row>
    <row r="953" spans="12:17" ht="15.75" customHeight="1">
      <c r="L953" s="97"/>
      <c r="N953" s="98"/>
      <c r="O953" s="97"/>
      <c r="P953" s="97"/>
      <c r="Q953" s="99"/>
    </row>
    <row r="954" spans="12:17" ht="15.75" customHeight="1">
      <c r="L954" s="97"/>
      <c r="N954" s="98"/>
      <c r="O954" s="97"/>
      <c r="P954" s="97"/>
      <c r="Q954" s="99"/>
    </row>
    <row r="955" spans="12:17" ht="15.75" customHeight="1">
      <c r="L955" s="97"/>
      <c r="N955" s="98"/>
      <c r="O955" s="97"/>
      <c r="P955" s="97"/>
      <c r="Q955" s="99"/>
    </row>
    <row r="956" spans="12:17" ht="15.75" customHeight="1">
      <c r="L956" s="97"/>
      <c r="N956" s="98"/>
      <c r="O956" s="97"/>
      <c r="P956" s="97"/>
      <c r="Q956" s="99"/>
    </row>
    <row r="957" spans="12:17" ht="15.75" customHeight="1">
      <c r="L957" s="97"/>
      <c r="N957" s="98"/>
      <c r="O957" s="97"/>
      <c r="P957" s="97"/>
      <c r="Q957" s="99"/>
    </row>
    <row r="958" spans="12:17" ht="15.75" customHeight="1">
      <c r="L958" s="97"/>
      <c r="N958" s="98"/>
      <c r="O958" s="97"/>
      <c r="P958" s="97"/>
      <c r="Q958" s="99"/>
    </row>
    <row r="959" spans="12:17" ht="15.75" customHeight="1">
      <c r="L959" s="97"/>
      <c r="N959" s="98"/>
      <c r="O959" s="97"/>
      <c r="P959" s="97"/>
      <c r="Q959" s="99"/>
    </row>
    <row r="960" spans="12:17" ht="15.75" customHeight="1">
      <c r="L960" s="97"/>
      <c r="N960" s="98"/>
      <c r="O960" s="97"/>
      <c r="P960" s="97"/>
      <c r="Q960" s="99"/>
    </row>
    <row r="961" spans="12:17" ht="15.75" customHeight="1">
      <c r="L961" s="97"/>
      <c r="N961" s="98"/>
      <c r="O961" s="97"/>
      <c r="P961" s="97"/>
      <c r="Q961" s="99"/>
    </row>
    <row r="962" spans="12:17" ht="15.75" customHeight="1">
      <c r="L962" s="97"/>
      <c r="N962" s="98"/>
      <c r="O962" s="97"/>
      <c r="P962" s="97"/>
      <c r="Q962" s="99"/>
    </row>
    <row r="963" spans="12:17" ht="15.75" customHeight="1">
      <c r="L963" s="97"/>
      <c r="N963" s="98"/>
      <c r="O963" s="97"/>
      <c r="P963" s="97"/>
      <c r="Q963" s="99"/>
    </row>
    <row r="964" spans="12:17" ht="15.75" customHeight="1">
      <c r="L964" s="97"/>
      <c r="N964" s="98"/>
      <c r="O964" s="97"/>
      <c r="P964" s="97"/>
      <c r="Q964" s="99"/>
    </row>
    <row r="965" spans="12:17" ht="15.75" customHeight="1">
      <c r="L965" s="97"/>
      <c r="N965" s="98"/>
      <c r="O965" s="97"/>
      <c r="P965" s="97"/>
      <c r="Q965" s="99"/>
    </row>
    <row r="966" spans="12:17" ht="15.75" customHeight="1">
      <c r="L966" s="97"/>
      <c r="N966" s="98"/>
      <c r="O966" s="97"/>
      <c r="P966" s="97"/>
      <c r="Q966" s="99"/>
    </row>
    <row r="967" spans="12:17" ht="15.75" customHeight="1">
      <c r="L967" s="97"/>
      <c r="N967" s="98"/>
      <c r="O967" s="97"/>
      <c r="P967" s="97"/>
      <c r="Q967" s="99"/>
    </row>
    <row r="968" spans="12:17" ht="15.75" customHeight="1">
      <c r="L968" s="97"/>
      <c r="N968" s="98"/>
      <c r="O968" s="97"/>
      <c r="P968" s="97"/>
      <c r="Q968" s="99"/>
    </row>
    <row r="969" spans="12:17" ht="15.75" customHeight="1">
      <c r="L969" s="97"/>
      <c r="N969" s="98"/>
      <c r="O969" s="97"/>
      <c r="P969" s="97"/>
      <c r="Q969" s="99"/>
    </row>
    <row r="970" spans="12:17" ht="15.75" customHeight="1">
      <c r="L970" s="97"/>
      <c r="N970" s="98"/>
      <c r="O970" s="97"/>
      <c r="P970" s="97"/>
      <c r="Q970" s="99"/>
    </row>
    <row r="971" spans="12:17" ht="15.75" customHeight="1">
      <c r="L971" s="97"/>
      <c r="N971" s="98"/>
      <c r="O971" s="97"/>
      <c r="P971" s="97"/>
      <c r="Q971" s="99"/>
    </row>
    <row r="972" spans="12:17" ht="15.75" customHeight="1">
      <c r="L972" s="97"/>
      <c r="N972" s="98"/>
      <c r="O972" s="97"/>
      <c r="P972" s="97"/>
      <c r="Q972" s="99"/>
    </row>
    <row r="973" spans="12:17" ht="15.75" customHeight="1">
      <c r="L973" s="97"/>
      <c r="N973" s="98"/>
      <c r="O973" s="97"/>
      <c r="P973" s="97"/>
      <c r="Q973" s="99"/>
    </row>
    <row r="974" spans="12:17" ht="15.75" customHeight="1">
      <c r="L974" s="97"/>
      <c r="N974" s="98"/>
      <c r="O974" s="97"/>
      <c r="P974" s="97"/>
      <c r="Q974" s="99"/>
    </row>
    <row r="975" spans="12:17" ht="15.75" customHeight="1">
      <c r="L975" s="97"/>
      <c r="N975" s="98"/>
      <c r="O975" s="97"/>
      <c r="P975" s="97"/>
      <c r="Q975" s="99"/>
    </row>
    <row r="976" spans="12:17" ht="15.75" customHeight="1">
      <c r="L976" s="97"/>
      <c r="N976" s="98"/>
      <c r="O976" s="97"/>
      <c r="P976" s="97"/>
      <c r="Q976" s="99"/>
    </row>
    <row r="977" spans="12:17" ht="15.75" customHeight="1">
      <c r="L977" s="97"/>
      <c r="N977" s="98"/>
      <c r="O977" s="97"/>
      <c r="P977" s="97"/>
      <c r="Q977" s="99"/>
    </row>
    <row r="978" spans="12:17" ht="15.75" customHeight="1">
      <c r="L978" s="97"/>
      <c r="N978" s="98"/>
      <c r="O978" s="97"/>
      <c r="P978" s="97"/>
      <c r="Q978" s="99"/>
    </row>
    <row r="979" spans="12:17" ht="15.75" customHeight="1">
      <c r="L979" s="97"/>
      <c r="N979" s="98"/>
      <c r="O979" s="97"/>
      <c r="P979" s="97"/>
      <c r="Q979" s="99"/>
    </row>
    <row r="980" spans="12:17" ht="15.75" customHeight="1">
      <c r="L980" s="97"/>
      <c r="N980" s="98"/>
      <c r="O980" s="97"/>
      <c r="P980" s="97"/>
      <c r="Q980" s="99"/>
    </row>
    <row r="981" spans="12:17" ht="15.75" customHeight="1">
      <c r="L981" s="97"/>
      <c r="N981" s="98"/>
      <c r="O981" s="97"/>
      <c r="P981" s="97"/>
      <c r="Q981" s="99"/>
    </row>
    <row r="982" spans="12:17" ht="15.75" customHeight="1">
      <c r="L982" s="97"/>
      <c r="N982" s="98"/>
      <c r="O982" s="97"/>
      <c r="P982" s="97"/>
      <c r="Q982" s="99"/>
    </row>
    <row r="983" spans="12:17" ht="15.75" customHeight="1">
      <c r="L983" s="97"/>
      <c r="N983" s="98"/>
      <c r="O983" s="97"/>
      <c r="P983" s="97"/>
      <c r="Q983" s="99"/>
    </row>
    <row r="984" spans="12:17" ht="15.75" customHeight="1">
      <c r="L984" s="97"/>
      <c r="N984" s="98"/>
      <c r="O984" s="97"/>
      <c r="P984" s="97"/>
      <c r="Q984" s="99"/>
    </row>
    <row r="985" spans="12:17" ht="15.75" customHeight="1">
      <c r="L985" s="97"/>
      <c r="N985" s="98"/>
      <c r="O985" s="97"/>
      <c r="P985" s="97"/>
      <c r="Q985" s="99"/>
    </row>
    <row r="986" spans="12:17" ht="15.75" customHeight="1">
      <c r="L986" s="97"/>
      <c r="N986" s="98"/>
      <c r="O986" s="97"/>
      <c r="P986" s="97"/>
      <c r="Q986" s="99"/>
    </row>
    <row r="987" spans="12:17" ht="15.75" customHeight="1">
      <c r="L987" s="97"/>
      <c r="N987" s="98"/>
      <c r="O987" s="97"/>
      <c r="P987" s="97"/>
      <c r="Q987" s="99"/>
    </row>
    <row r="988" spans="12:17" ht="15.75" customHeight="1">
      <c r="L988" s="97"/>
      <c r="N988" s="98"/>
      <c r="O988" s="97"/>
      <c r="P988" s="97"/>
      <c r="Q988" s="99"/>
    </row>
    <row r="989" spans="12:17" ht="15.75" customHeight="1">
      <c r="L989" s="97"/>
      <c r="N989" s="98"/>
      <c r="O989" s="97"/>
      <c r="P989" s="97"/>
      <c r="Q989" s="99"/>
    </row>
    <row r="990" spans="12:17" ht="15.75" customHeight="1">
      <c r="L990" s="97"/>
      <c r="N990" s="98"/>
      <c r="O990" s="97"/>
      <c r="P990" s="97"/>
      <c r="Q990" s="99"/>
    </row>
    <row r="991" spans="12:17" ht="15.75" customHeight="1">
      <c r="L991" s="97"/>
      <c r="N991" s="98"/>
      <c r="O991" s="97"/>
      <c r="P991" s="97"/>
      <c r="Q991" s="99"/>
    </row>
    <row r="992" spans="12:17" ht="15.75" customHeight="1">
      <c r="L992" s="97"/>
      <c r="N992" s="98"/>
      <c r="O992" s="97"/>
      <c r="P992" s="97"/>
      <c r="Q992" s="99"/>
    </row>
    <row r="993" spans="12:17" ht="15.75" customHeight="1">
      <c r="L993" s="97"/>
      <c r="N993" s="98"/>
      <c r="O993" s="97"/>
      <c r="P993" s="97"/>
      <c r="Q993" s="99"/>
    </row>
    <row r="994" spans="12:17" ht="15.75" customHeight="1">
      <c r="L994" s="97"/>
      <c r="N994" s="98"/>
      <c r="O994" s="97"/>
      <c r="P994" s="97"/>
      <c r="Q994" s="99"/>
    </row>
    <row r="995" spans="12:17" ht="15.75" customHeight="1">
      <c r="L995" s="97"/>
      <c r="N995" s="98"/>
      <c r="O995" s="97"/>
      <c r="P995" s="97"/>
      <c r="Q995" s="99"/>
    </row>
    <row r="996" spans="12:17" ht="15.75" customHeight="1">
      <c r="L996" s="97"/>
      <c r="N996" s="98"/>
      <c r="O996" s="97"/>
      <c r="P996" s="97"/>
      <c r="Q996" s="99"/>
    </row>
    <row r="997" spans="12:17" ht="15.75" customHeight="1">
      <c r="L997" s="97"/>
      <c r="N997" s="98"/>
      <c r="O997" s="97"/>
      <c r="P997" s="97"/>
      <c r="Q997" s="99"/>
    </row>
    <row r="998" spans="12:17" ht="15.75" customHeight="1">
      <c r="L998" s="97"/>
      <c r="N998" s="98"/>
      <c r="O998" s="97"/>
      <c r="P998" s="97"/>
      <c r="Q998" s="99"/>
    </row>
    <row r="999" spans="12:17" ht="15.75" customHeight="1">
      <c r="L999" s="97"/>
      <c r="N999" s="98"/>
      <c r="O999" s="97"/>
      <c r="P999" s="97"/>
      <c r="Q999" s="99"/>
    </row>
    <row r="1000" spans="12:17" ht="15.75" customHeight="1">
      <c r="L1000" s="97"/>
      <c r="N1000" s="98"/>
      <c r="O1000" s="97"/>
      <c r="P1000" s="97"/>
      <c r="Q1000" s="99"/>
    </row>
  </sheetData>
  <mergeCells count="50">
    <mergeCell ref="G86:K86"/>
    <mergeCell ref="A90:B91"/>
    <mergeCell ref="C90:D91"/>
    <mergeCell ref="E90:F91"/>
    <mergeCell ref="I87:K87"/>
    <mergeCell ref="I88:K88"/>
    <mergeCell ref="I89:K89"/>
    <mergeCell ref="I90:K90"/>
    <mergeCell ref="I91:K91"/>
    <mergeCell ref="B45:B64"/>
    <mergeCell ref="B65:B70"/>
    <mergeCell ref="A87:B89"/>
    <mergeCell ref="C87:D89"/>
    <mergeCell ref="E87:F89"/>
    <mergeCell ref="B71:B75"/>
    <mergeCell ref="B76:B79"/>
    <mergeCell ref="B81:B84"/>
    <mergeCell ref="A86:B86"/>
    <mergeCell ref="C86:D86"/>
    <mergeCell ref="E86:F86"/>
    <mergeCell ref="C8:D8"/>
    <mergeCell ref="A17:A30"/>
    <mergeCell ref="A31:A44"/>
    <mergeCell ref="A45:A80"/>
    <mergeCell ref="A81:A84"/>
    <mergeCell ref="A9:A15"/>
    <mergeCell ref="B9:B10"/>
    <mergeCell ref="B13:B14"/>
    <mergeCell ref="B17:B23"/>
    <mergeCell ref="B24:B27"/>
    <mergeCell ref="B28:B30"/>
    <mergeCell ref="B31:B34"/>
    <mergeCell ref="B35:B37"/>
    <mergeCell ref="B38:B39"/>
    <mergeCell ref="B40:B42"/>
    <mergeCell ref="B43:B44"/>
    <mergeCell ref="C1:I3"/>
    <mergeCell ref="J1:K1"/>
    <mergeCell ref="J2:K2"/>
    <mergeCell ref="J3:K3"/>
    <mergeCell ref="A5:F5"/>
    <mergeCell ref="G5:K5"/>
    <mergeCell ref="A1:B3"/>
    <mergeCell ref="L5:U5"/>
    <mergeCell ref="L6:N6"/>
    <mergeCell ref="O6:Q6"/>
    <mergeCell ref="R6:U6"/>
    <mergeCell ref="L7:N7"/>
    <mergeCell ref="O7:Q7"/>
    <mergeCell ref="R7:U7"/>
  </mergeCells>
  <conditionalFormatting sqref="J15:K16">
    <cfRule type="expression" dxfId="34" priority="1">
      <formula>J15&lt;44682</formula>
    </cfRule>
  </conditionalFormatting>
  <conditionalFormatting sqref="J17:K19 J21:K24 J27:K28 J30:K30 J34:K34 J38:K38">
    <cfRule type="expression" dxfId="33" priority="2">
      <formula>J17&lt;44682</formula>
    </cfRule>
  </conditionalFormatting>
  <conditionalFormatting sqref="J54:K54 J57:K57 J61:K64 J67:K67 J69:K69 J79:K84 J45:K46">
    <cfRule type="expression" dxfId="32" priority="3">
      <formula>J45&lt;44682</formula>
    </cfRule>
  </conditionalFormatting>
  <conditionalFormatting sqref="J56:K56">
    <cfRule type="expression" dxfId="31" priority="4">
      <formula>J56&lt;44682</formula>
    </cfRule>
  </conditionalFormatting>
  <conditionalFormatting sqref="J60:K60">
    <cfRule type="expression" dxfId="30" priority="5">
      <formula>J60&lt;44682</formula>
    </cfRule>
  </conditionalFormatting>
  <conditionalFormatting sqref="J78:K78">
    <cfRule type="expression" dxfId="29" priority="6">
      <formula>J78&lt;44682</formula>
    </cfRule>
  </conditionalFormatting>
  <conditionalFormatting sqref="J29:K29">
    <cfRule type="expression" dxfId="28" priority="7">
      <formula>J29&lt;44682</formula>
    </cfRule>
  </conditionalFormatting>
  <conditionalFormatting sqref="J40:K42">
    <cfRule type="expression" dxfId="27" priority="8">
      <formula>J40&lt;44682</formula>
    </cfRule>
  </conditionalFormatting>
  <conditionalFormatting sqref="J39:K39">
    <cfRule type="expression" dxfId="26" priority="9">
      <formula>J39&lt;44682</formula>
    </cfRule>
  </conditionalFormatting>
  <conditionalFormatting sqref="J35:K37">
    <cfRule type="expression" dxfId="25" priority="10">
      <formula>J35&lt;44682</formula>
    </cfRule>
  </conditionalFormatting>
  <conditionalFormatting sqref="J43:K44">
    <cfRule type="expression" dxfId="24" priority="11">
      <formula>J43&lt;44682</formula>
    </cfRule>
  </conditionalFormatting>
  <conditionalFormatting sqref="J52:K53">
    <cfRule type="expression" dxfId="23" priority="12">
      <formula>J52&lt;44682</formula>
    </cfRule>
  </conditionalFormatting>
  <conditionalFormatting sqref="J65:K66">
    <cfRule type="expression" dxfId="22" priority="13">
      <formula>J65&lt;44682</formula>
    </cfRule>
  </conditionalFormatting>
  <conditionalFormatting sqref="J68:K68">
    <cfRule type="expression" dxfId="21" priority="14">
      <formula>J68&lt;44682</formula>
    </cfRule>
  </conditionalFormatting>
  <conditionalFormatting sqref="J76:K77">
    <cfRule type="expression" dxfId="20" priority="15">
      <formula>J76&lt;44682</formula>
    </cfRule>
  </conditionalFormatting>
  <conditionalFormatting sqref="J9:K9">
    <cfRule type="expression" dxfId="19" priority="16">
      <formula>J9&lt;44682</formula>
    </cfRule>
  </conditionalFormatting>
  <conditionalFormatting sqref="J10">
    <cfRule type="expression" dxfId="18" priority="17">
      <formula>J10&lt;44682</formula>
    </cfRule>
  </conditionalFormatting>
  <conditionalFormatting sqref="J11:K12">
    <cfRule type="expression" dxfId="17" priority="18">
      <formula>J11&lt;44682</formula>
    </cfRule>
  </conditionalFormatting>
  <conditionalFormatting sqref="J13:K14">
    <cfRule type="expression" dxfId="16" priority="19">
      <formula>J13&lt;44682</formula>
    </cfRule>
  </conditionalFormatting>
  <conditionalFormatting sqref="J48:K50">
    <cfRule type="expression" dxfId="15" priority="20">
      <formula>J48&lt;44682</formula>
    </cfRule>
  </conditionalFormatting>
  <conditionalFormatting sqref="J20:K20">
    <cfRule type="expression" dxfId="14" priority="21">
      <formula>J20&lt;44682</formula>
    </cfRule>
  </conditionalFormatting>
  <conditionalFormatting sqref="J71:K71">
    <cfRule type="expression" dxfId="13" priority="22">
      <formula>J71&lt;44682</formula>
    </cfRule>
  </conditionalFormatting>
  <conditionalFormatting sqref="J26:K26">
    <cfRule type="expression" dxfId="12" priority="23">
      <formula>J26&lt;44682</formula>
    </cfRule>
  </conditionalFormatting>
  <conditionalFormatting sqref="J55:K55">
    <cfRule type="expression" dxfId="11" priority="24">
      <formula>J55&lt;44682</formula>
    </cfRule>
  </conditionalFormatting>
  <conditionalFormatting sqref="J59:K59">
    <cfRule type="expression" dxfId="10" priority="25">
      <formula>J59&lt;44682</formula>
    </cfRule>
  </conditionalFormatting>
  <conditionalFormatting sqref="J51:K51">
    <cfRule type="expression" dxfId="9" priority="26">
      <formula>J51&lt;44682</formula>
    </cfRule>
  </conditionalFormatting>
  <conditionalFormatting sqref="J58:K58">
    <cfRule type="expression" dxfId="8" priority="27">
      <formula>J58&lt;44682</formula>
    </cfRule>
  </conditionalFormatting>
  <conditionalFormatting sqref="J70:K70">
    <cfRule type="expression" dxfId="7" priority="28">
      <formula>J70&lt;44682</formula>
    </cfRule>
  </conditionalFormatting>
  <conditionalFormatting sqref="J72:K72">
    <cfRule type="expression" dxfId="6" priority="29">
      <formula>J72&lt;44682</formula>
    </cfRule>
  </conditionalFormatting>
  <conditionalFormatting sqref="J73:K73">
    <cfRule type="expression" dxfId="5" priority="30">
      <formula>J73&lt;44682</formula>
    </cfRule>
  </conditionalFormatting>
  <conditionalFormatting sqref="J47:K47">
    <cfRule type="expression" dxfId="4" priority="31">
      <formula>J47&lt;44682</formula>
    </cfRule>
  </conditionalFormatting>
  <conditionalFormatting sqref="J25:K25">
    <cfRule type="expression" dxfId="3" priority="32">
      <formula>J25&lt;44682</formula>
    </cfRule>
  </conditionalFormatting>
  <conditionalFormatting sqref="J33:K33">
    <cfRule type="expression" dxfId="2" priority="33">
      <formula>J33&lt;44682</formula>
    </cfRule>
  </conditionalFormatting>
  <conditionalFormatting sqref="J31:K32">
    <cfRule type="expression" dxfId="1" priority="34">
      <formula>J31&lt;44682</formula>
    </cfRule>
  </conditionalFormatting>
  <conditionalFormatting sqref="J74:K75">
    <cfRule type="expression" dxfId="0" priority="35">
      <formula>J74&lt;44682</formula>
    </cfRule>
  </conditionalFormatting>
  <hyperlinks>
    <hyperlink ref="N9" r:id="rId1" xr:uid="{00000000-0004-0000-0100-000000000000}"/>
    <hyperlink ref="N11" r:id="rId2" xr:uid="{00000000-0004-0000-0100-000001000000}"/>
    <hyperlink ref="M14" r:id="rId3" xr:uid="{00000000-0004-0000-0100-000003000000}"/>
    <hyperlink ref="N14" r:id="rId4" xr:uid="{00000000-0004-0000-0100-000004000000}"/>
    <hyperlink ref="N22" r:id="rId5" xr:uid="{00000000-0004-0000-0100-000005000000}"/>
    <hyperlink ref="N23" r:id="rId6" xr:uid="{00000000-0004-0000-0100-000006000000}"/>
    <hyperlink ref="N24" r:id="rId7" xr:uid="{00000000-0004-0000-0100-000007000000}"/>
    <hyperlink ref="N25" r:id="rId8" xr:uid="{00000000-0004-0000-0100-000009000000}"/>
    <hyperlink ref="N27" r:id="rId9" xr:uid="{00000000-0004-0000-0100-00000A000000}"/>
    <hyperlink ref="N28" r:id="rId10" xr:uid="{00000000-0004-0000-0100-00000B000000}"/>
    <hyperlink ref="N45" r:id="rId11" xr:uid="{00000000-0004-0000-0100-00000C000000}"/>
    <hyperlink ref="N47" r:id="rId12" xr:uid="{00000000-0004-0000-0100-00000D000000}"/>
    <hyperlink ref="N54" r:id="rId13" xr:uid="{00000000-0004-0000-0100-00000E000000}"/>
    <hyperlink ref="N55" r:id="rId14" xr:uid="{00000000-0004-0000-0100-00000F000000}"/>
    <hyperlink ref="N56" r:id="rId15" xr:uid="{00000000-0004-0000-0100-000010000000}"/>
    <hyperlink ref="M60" r:id="rId16" xr:uid="{00000000-0004-0000-0100-000011000000}"/>
    <hyperlink ref="N61" r:id="rId17" xr:uid="{00000000-0004-0000-0100-000012000000}"/>
    <hyperlink ref="N64" r:id="rId18" xr:uid="{00000000-0004-0000-0100-000013000000}"/>
    <hyperlink ref="M73" r:id="rId19" xr:uid="{00000000-0004-0000-0100-000014000000}"/>
    <hyperlink ref="N75" r:id="rId20" xr:uid="{00000000-0004-0000-0100-000015000000}"/>
    <hyperlink ref="N78" r:id="rId21" xr:uid="{00000000-0004-0000-0100-000016000000}"/>
    <hyperlink ref="N83" r:id="rId22" location="overlay-context=mipg/documentacion-del-sistema-de-gestion-mipg/procesos-de-apoyo/gestion-de-talento-humano" xr:uid="{00000000-0004-0000-0100-000017000000}"/>
    <hyperlink ref="R24" r:id="rId23" xr:uid="{00000000-0004-0000-0100-000008000000}"/>
    <hyperlink ref="S12" r:id="rId24" display="Se cumplio con la actividad propuestas, dentro de las fechas establecidas._x000a_Sin embargo, se recomienda verificar la caratula del documento publicado en el botón de transparencia, ya que esta quedó con fecha de 2022, y el contenido del documento si correspo" xr:uid="{00000000-0004-0000-0100-000002000000}"/>
  </hyperlinks>
  <pageMargins left="0.7" right="0.7" top="0.75" bottom="0.75" header="0" footer="0"/>
  <pageSetup orientation="landscape" r:id="rId25"/>
  <drawing r:id="rId26"/>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000"/>
  <sheetViews>
    <sheetView workbookViewId="0">
      <pane xSplit="2" ySplit="2" topLeftCell="T10" activePane="bottomRight" state="frozen"/>
      <selection pane="topRight" activeCell="C1" sqref="C1"/>
      <selection pane="bottomLeft" activeCell="A3" sqref="A3"/>
      <selection pane="bottomRight" activeCell="Y5" sqref="Y5"/>
    </sheetView>
  </sheetViews>
  <sheetFormatPr baseColWidth="10" defaultColWidth="14.42578125" defaultRowHeight="15" customHeight="1"/>
  <cols>
    <col min="1" max="1" width="11.5703125" customWidth="1"/>
    <col min="2" max="2" width="19.5703125" customWidth="1"/>
    <col min="3" max="3" width="30.7109375" customWidth="1"/>
    <col min="4" max="4" width="16.42578125" customWidth="1"/>
    <col min="5" max="5" width="29.5703125" customWidth="1"/>
    <col min="6" max="6" width="30.28515625" customWidth="1"/>
    <col min="7" max="7" width="25.28515625" customWidth="1"/>
    <col min="8" max="8" width="30.28515625" customWidth="1"/>
    <col min="9" max="9" width="123.140625" customWidth="1"/>
    <col min="10" max="18" width="21.7109375" customWidth="1"/>
    <col min="19" max="19" width="31.7109375" customWidth="1"/>
    <col min="20" max="23" width="21.7109375" customWidth="1"/>
    <col min="24" max="24" width="64.28515625" customWidth="1"/>
    <col min="25" max="25" width="54.42578125" customWidth="1"/>
    <col min="26" max="41" width="11.5703125" customWidth="1"/>
  </cols>
  <sheetData>
    <row r="1" spans="1:41" ht="55.5" customHeight="1">
      <c r="A1" s="232" t="s">
        <v>746</v>
      </c>
      <c r="B1" s="100"/>
      <c r="C1" s="100"/>
      <c r="D1" s="100"/>
      <c r="E1" s="100"/>
      <c r="F1" s="234" t="s">
        <v>747</v>
      </c>
      <c r="G1" s="179"/>
      <c r="H1" s="179"/>
      <c r="I1" s="101"/>
      <c r="J1" s="235" t="s">
        <v>748</v>
      </c>
      <c r="K1" s="179"/>
      <c r="L1" s="179"/>
      <c r="M1" s="179"/>
      <c r="N1" s="179"/>
      <c r="O1" s="179"/>
      <c r="P1" s="179"/>
      <c r="Q1" s="179"/>
      <c r="R1" s="236"/>
      <c r="S1" s="237" t="s">
        <v>749</v>
      </c>
      <c r="T1" s="179"/>
      <c r="U1" s="179"/>
      <c r="V1" s="179"/>
      <c r="W1" s="180"/>
      <c r="X1" s="185" t="s">
        <v>750</v>
      </c>
      <c r="Y1" s="183"/>
      <c r="Z1" s="102"/>
      <c r="AA1" s="102"/>
      <c r="AB1" s="102"/>
      <c r="AC1" s="102"/>
      <c r="AD1" s="102"/>
      <c r="AE1" s="102"/>
      <c r="AF1" s="102"/>
      <c r="AG1" s="102"/>
      <c r="AH1" s="102"/>
      <c r="AI1" s="102"/>
      <c r="AJ1" s="102"/>
      <c r="AK1" s="102"/>
      <c r="AL1" s="102"/>
      <c r="AM1" s="102"/>
      <c r="AN1" s="102"/>
      <c r="AO1" s="102"/>
    </row>
    <row r="2" spans="1:41" ht="58.5" customHeight="1">
      <c r="A2" s="233"/>
      <c r="B2" s="103" t="s">
        <v>751</v>
      </c>
      <c r="C2" s="104" t="s">
        <v>752</v>
      </c>
      <c r="D2" s="103" t="s">
        <v>753</v>
      </c>
      <c r="E2" s="103" t="s">
        <v>754</v>
      </c>
      <c r="F2" s="105" t="s">
        <v>755</v>
      </c>
      <c r="G2" s="105" t="s">
        <v>756</v>
      </c>
      <c r="H2" s="105" t="s">
        <v>757</v>
      </c>
      <c r="I2" s="106" t="s">
        <v>758</v>
      </c>
      <c r="J2" s="107" t="s">
        <v>759</v>
      </c>
      <c r="K2" s="107" t="s">
        <v>760</v>
      </c>
      <c r="L2" s="108" t="s">
        <v>761</v>
      </c>
      <c r="M2" s="108" t="s">
        <v>762</v>
      </c>
      <c r="N2" s="108" t="s">
        <v>763</v>
      </c>
      <c r="O2" s="107" t="s">
        <v>764</v>
      </c>
      <c r="P2" s="107" t="s">
        <v>765</v>
      </c>
      <c r="Q2" s="108" t="s">
        <v>766</v>
      </c>
      <c r="R2" s="108" t="s">
        <v>767</v>
      </c>
      <c r="S2" s="109" t="s">
        <v>768</v>
      </c>
      <c r="T2" s="109" t="s">
        <v>769</v>
      </c>
      <c r="U2" s="109" t="s">
        <v>770</v>
      </c>
      <c r="V2" s="110" t="s">
        <v>771</v>
      </c>
      <c r="W2" s="111" t="s">
        <v>772</v>
      </c>
      <c r="X2" s="112" t="s">
        <v>101</v>
      </c>
      <c r="Y2" s="113" t="s">
        <v>102</v>
      </c>
      <c r="Z2" s="114"/>
      <c r="AA2" s="102"/>
      <c r="AB2" s="102"/>
      <c r="AC2" s="102"/>
      <c r="AD2" s="102"/>
      <c r="AE2" s="102"/>
      <c r="AF2" s="102"/>
      <c r="AG2" s="102"/>
      <c r="AH2" s="102"/>
      <c r="AI2" s="102"/>
      <c r="AJ2" s="102"/>
      <c r="AK2" s="102"/>
      <c r="AL2" s="102"/>
      <c r="AM2" s="102"/>
      <c r="AN2" s="102"/>
      <c r="AO2" s="102"/>
    </row>
    <row r="3" spans="1:41" ht="85.5" customHeight="1">
      <c r="A3" s="115">
        <v>1</v>
      </c>
      <c r="B3" s="116" t="s">
        <v>773</v>
      </c>
      <c r="C3" s="117" t="s">
        <v>774</v>
      </c>
      <c r="D3" s="118" t="s">
        <v>775</v>
      </c>
      <c r="E3" s="119" t="s">
        <v>776</v>
      </c>
      <c r="F3" s="119" t="s">
        <v>777</v>
      </c>
      <c r="G3" s="119" t="s">
        <v>778</v>
      </c>
      <c r="H3" s="119" t="s">
        <v>779</v>
      </c>
      <c r="I3" s="120" t="s">
        <v>780</v>
      </c>
      <c r="J3" s="121" t="s">
        <v>781</v>
      </c>
      <c r="K3" s="121" t="s">
        <v>782</v>
      </c>
      <c r="L3" s="121" t="s">
        <v>783</v>
      </c>
      <c r="M3" s="121" t="s">
        <v>784</v>
      </c>
      <c r="N3" s="121" t="s">
        <v>785</v>
      </c>
      <c r="O3" s="121" t="s">
        <v>781</v>
      </c>
      <c r="P3" s="121" t="s">
        <v>782</v>
      </c>
      <c r="Q3" s="121" t="s">
        <v>783</v>
      </c>
      <c r="R3" s="121" t="s">
        <v>786</v>
      </c>
      <c r="S3" s="121" t="s">
        <v>787</v>
      </c>
      <c r="T3" s="121" t="s">
        <v>788</v>
      </c>
      <c r="U3" s="121" t="s">
        <v>789</v>
      </c>
      <c r="V3" s="121" t="s">
        <v>790</v>
      </c>
      <c r="W3" s="122">
        <v>45107</v>
      </c>
      <c r="X3" s="339" t="s">
        <v>791</v>
      </c>
      <c r="Y3" s="339" t="s">
        <v>792</v>
      </c>
      <c r="Z3" s="124"/>
      <c r="AA3" s="125"/>
      <c r="AB3" s="125"/>
      <c r="AC3" s="125"/>
      <c r="AD3" s="125"/>
      <c r="AE3" s="125"/>
      <c r="AF3" s="125"/>
      <c r="AG3" s="125"/>
      <c r="AH3" s="125"/>
      <c r="AI3" s="125"/>
      <c r="AJ3" s="125"/>
      <c r="AK3" s="125"/>
      <c r="AL3" s="125"/>
      <c r="AM3" s="125"/>
      <c r="AN3" s="125"/>
      <c r="AO3" s="125"/>
    </row>
    <row r="4" spans="1:41" ht="179.25" customHeight="1">
      <c r="A4" s="126">
        <v>2</v>
      </c>
      <c r="B4" s="116" t="s">
        <v>793</v>
      </c>
      <c r="C4" s="117" t="s">
        <v>794</v>
      </c>
      <c r="D4" s="118" t="s">
        <v>795</v>
      </c>
      <c r="E4" s="119" t="s">
        <v>796</v>
      </c>
      <c r="F4" s="127" t="s">
        <v>797</v>
      </c>
      <c r="G4" s="119" t="s">
        <v>798</v>
      </c>
      <c r="H4" s="119" t="s">
        <v>799</v>
      </c>
      <c r="I4" s="119" t="s">
        <v>800</v>
      </c>
      <c r="J4" s="119" t="s">
        <v>801</v>
      </c>
      <c r="K4" s="119" t="s">
        <v>802</v>
      </c>
      <c r="L4" s="119" t="s">
        <v>803</v>
      </c>
      <c r="M4" s="120" t="s">
        <v>804</v>
      </c>
      <c r="N4" s="128" t="s">
        <v>785</v>
      </c>
      <c r="O4" s="128" t="s">
        <v>781</v>
      </c>
      <c r="P4" s="128" t="s">
        <v>802</v>
      </c>
      <c r="Q4" s="129" t="s">
        <v>803</v>
      </c>
      <c r="R4" s="129" t="s">
        <v>786</v>
      </c>
      <c r="S4" s="128" t="s">
        <v>805</v>
      </c>
      <c r="T4" s="128" t="s">
        <v>806</v>
      </c>
      <c r="U4" s="128" t="s">
        <v>807</v>
      </c>
      <c r="V4" s="128" t="s">
        <v>808</v>
      </c>
      <c r="W4" s="130" t="s">
        <v>809</v>
      </c>
      <c r="X4" s="339" t="s">
        <v>810</v>
      </c>
      <c r="Y4" s="339" t="s">
        <v>972</v>
      </c>
      <c r="Z4" s="114"/>
      <c r="AA4" s="102"/>
      <c r="AB4" s="102"/>
      <c r="AC4" s="102"/>
      <c r="AD4" s="102"/>
      <c r="AE4" s="102"/>
      <c r="AF4" s="102"/>
      <c r="AG4" s="102"/>
      <c r="AH4" s="102"/>
      <c r="AI4" s="102"/>
      <c r="AJ4" s="102"/>
      <c r="AK4" s="102"/>
      <c r="AL4" s="102"/>
      <c r="AM4" s="102"/>
      <c r="AN4" s="102"/>
      <c r="AO4" s="102"/>
    </row>
    <row r="5" spans="1:41" ht="321.75" customHeight="1">
      <c r="A5" s="115">
        <v>3</v>
      </c>
      <c r="B5" s="116" t="s">
        <v>811</v>
      </c>
      <c r="C5" s="117" t="s">
        <v>812</v>
      </c>
      <c r="D5" s="118" t="s">
        <v>813</v>
      </c>
      <c r="E5" s="119" t="s">
        <v>814</v>
      </c>
      <c r="F5" s="119" t="s">
        <v>815</v>
      </c>
      <c r="G5" s="119" t="s">
        <v>816</v>
      </c>
      <c r="H5" s="119" t="s">
        <v>817</v>
      </c>
      <c r="I5" s="120" t="s">
        <v>818</v>
      </c>
      <c r="J5" s="121" t="s">
        <v>781</v>
      </c>
      <c r="K5" s="121" t="s">
        <v>782</v>
      </c>
      <c r="L5" s="131" t="s">
        <v>783</v>
      </c>
      <c r="M5" s="121" t="s">
        <v>819</v>
      </c>
      <c r="N5" s="121" t="s">
        <v>785</v>
      </c>
      <c r="O5" s="121" t="s">
        <v>781</v>
      </c>
      <c r="P5" s="132" t="s">
        <v>782</v>
      </c>
      <c r="Q5" s="133" t="s">
        <v>783</v>
      </c>
      <c r="R5" s="133" t="s">
        <v>786</v>
      </c>
      <c r="S5" s="121" t="s">
        <v>820</v>
      </c>
      <c r="T5" s="121" t="s">
        <v>821</v>
      </c>
      <c r="U5" s="132" t="s">
        <v>822</v>
      </c>
      <c r="V5" s="121" t="s">
        <v>823</v>
      </c>
      <c r="W5" s="122" t="s">
        <v>824</v>
      </c>
      <c r="X5" s="339" t="s">
        <v>825</v>
      </c>
      <c r="Y5" s="342" t="s">
        <v>972</v>
      </c>
      <c r="Z5" s="114"/>
      <c r="AA5" s="102"/>
      <c r="AB5" s="102"/>
      <c r="AC5" s="102"/>
      <c r="AD5" s="102"/>
      <c r="AE5" s="102"/>
      <c r="AF5" s="102"/>
      <c r="AG5" s="102"/>
      <c r="AH5" s="102"/>
      <c r="AI5" s="102"/>
      <c r="AJ5" s="102"/>
      <c r="AK5" s="102"/>
      <c r="AL5" s="102"/>
      <c r="AM5" s="102"/>
      <c r="AN5" s="102"/>
      <c r="AO5" s="102"/>
    </row>
    <row r="6" spans="1:41" ht="132" customHeight="1">
      <c r="A6" s="115">
        <v>4</v>
      </c>
      <c r="B6" s="134" t="s">
        <v>826</v>
      </c>
      <c r="C6" s="119" t="s">
        <v>827</v>
      </c>
      <c r="D6" s="118" t="s">
        <v>828</v>
      </c>
      <c r="E6" s="119" t="s">
        <v>829</v>
      </c>
      <c r="F6" s="119" t="s">
        <v>830</v>
      </c>
      <c r="G6" s="119" t="s">
        <v>831</v>
      </c>
      <c r="H6" s="119" t="s">
        <v>832</v>
      </c>
      <c r="I6" s="120" t="s">
        <v>833</v>
      </c>
      <c r="J6" s="121" t="s">
        <v>781</v>
      </c>
      <c r="K6" s="121" t="s">
        <v>802</v>
      </c>
      <c r="L6" s="121" t="s">
        <v>803</v>
      </c>
      <c r="M6" s="121" t="s">
        <v>804</v>
      </c>
      <c r="N6" s="121" t="s">
        <v>785</v>
      </c>
      <c r="O6" s="121" t="s">
        <v>781</v>
      </c>
      <c r="P6" s="121" t="s">
        <v>802</v>
      </c>
      <c r="Q6" s="121" t="s">
        <v>803</v>
      </c>
      <c r="R6" s="121" t="s">
        <v>786</v>
      </c>
      <c r="S6" s="121" t="s">
        <v>834</v>
      </c>
      <c r="T6" s="121" t="s">
        <v>835</v>
      </c>
      <c r="U6" s="121" t="s">
        <v>836</v>
      </c>
      <c r="V6" s="121" t="s">
        <v>837</v>
      </c>
      <c r="W6" s="122">
        <v>45260</v>
      </c>
      <c r="X6" s="339" t="s">
        <v>838</v>
      </c>
      <c r="Y6" s="339" t="s">
        <v>839</v>
      </c>
      <c r="Z6" s="135"/>
      <c r="AA6" s="136"/>
      <c r="AB6" s="136"/>
      <c r="AC6" s="136"/>
      <c r="AD6" s="136"/>
      <c r="AE6" s="136"/>
      <c r="AF6" s="136"/>
      <c r="AG6" s="136"/>
      <c r="AH6" s="136"/>
      <c r="AI6" s="136"/>
      <c r="AJ6" s="136"/>
      <c r="AK6" s="136"/>
      <c r="AL6" s="136"/>
      <c r="AM6" s="136"/>
      <c r="AN6" s="136"/>
      <c r="AO6" s="136"/>
    </row>
    <row r="7" spans="1:41" ht="186" customHeight="1">
      <c r="A7" s="115">
        <v>5</v>
      </c>
      <c r="B7" s="134" t="s">
        <v>840</v>
      </c>
      <c r="C7" s="119" t="s">
        <v>841</v>
      </c>
      <c r="D7" s="118" t="s">
        <v>842</v>
      </c>
      <c r="E7" s="119" t="s">
        <v>843</v>
      </c>
      <c r="F7" s="119" t="s">
        <v>844</v>
      </c>
      <c r="G7" s="119" t="s">
        <v>845</v>
      </c>
      <c r="H7" s="119" t="s">
        <v>817</v>
      </c>
      <c r="I7" s="120" t="s">
        <v>846</v>
      </c>
      <c r="J7" s="121" t="s">
        <v>781</v>
      </c>
      <c r="K7" s="121" t="s">
        <v>802</v>
      </c>
      <c r="L7" s="121" t="s">
        <v>803</v>
      </c>
      <c r="M7" s="121" t="s">
        <v>804</v>
      </c>
      <c r="N7" s="121" t="s">
        <v>785</v>
      </c>
      <c r="O7" s="121" t="s">
        <v>781</v>
      </c>
      <c r="P7" s="121" t="s">
        <v>802</v>
      </c>
      <c r="Q7" s="121" t="s">
        <v>803</v>
      </c>
      <c r="R7" s="121" t="s">
        <v>786</v>
      </c>
      <c r="S7" s="121" t="s">
        <v>847</v>
      </c>
      <c r="T7" s="121" t="s">
        <v>848</v>
      </c>
      <c r="U7" s="121" t="s">
        <v>849</v>
      </c>
      <c r="V7" s="121" t="s">
        <v>850</v>
      </c>
      <c r="W7" s="122">
        <v>45260</v>
      </c>
      <c r="X7" s="339" t="s">
        <v>851</v>
      </c>
      <c r="Y7" s="339" t="s">
        <v>852</v>
      </c>
      <c r="Z7" s="114"/>
      <c r="AA7" s="102"/>
      <c r="AB7" s="102"/>
      <c r="AC7" s="102"/>
      <c r="AD7" s="102"/>
      <c r="AE7" s="102"/>
      <c r="AF7" s="102"/>
      <c r="AG7" s="102"/>
      <c r="AH7" s="102"/>
      <c r="AI7" s="102"/>
      <c r="AJ7" s="102"/>
      <c r="AK7" s="102"/>
      <c r="AL7" s="102"/>
      <c r="AM7" s="102"/>
      <c r="AN7" s="102"/>
      <c r="AO7" s="102"/>
    </row>
    <row r="8" spans="1:41" ht="255">
      <c r="A8" s="115">
        <v>6</v>
      </c>
      <c r="B8" s="134" t="s">
        <v>853</v>
      </c>
      <c r="C8" s="119" t="s">
        <v>854</v>
      </c>
      <c r="D8" s="118" t="s">
        <v>855</v>
      </c>
      <c r="E8" s="119" t="s">
        <v>856</v>
      </c>
      <c r="F8" s="119" t="s">
        <v>857</v>
      </c>
      <c r="G8" s="119" t="s">
        <v>858</v>
      </c>
      <c r="H8" s="119" t="s">
        <v>859</v>
      </c>
      <c r="I8" s="120" t="s">
        <v>860</v>
      </c>
      <c r="J8" s="121" t="s">
        <v>801</v>
      </c>
      <c r="K8" s="121" t="s">
        <v>802</v>
      </c>
      <c r="L8" s="121" t="s">
        <v>803</v>
      </c>
      <c r="M8" s="121" t="s">
        <v>861</v>
      </c>
      <c r="N8" s="121" t="s">
        <v>862</v>
      </c>
      <c r="O8" s="121" t="s">
        <v>781</v>
      </c>
      <c r="P8" s="121" t="s">
        <v>802</v>
      </c>
      <c r="Q8" s="121" t="s">
        <v>803</v>
      </c>
      <c r="R8" s="121" t="s">
        <v>786</v>
      </c>
      <c r="S8" s="137" t="s">
        <v>863</v>
      </c>
      <c r="T8" s="137" t="s">
        <v>864</v>
      </c>
      <c r="U8" s="121" t="s">
        <v>865</v>
      </c>
      <c r="V8" s="121" t="s">
        <v>866</v>
      </c>
      <c r="W8" s="122">
        <v>45260</v>
      </c>
      <c r="X8" s="340" t="s">
        <v>867</v>
      </c>
      <c r="Y8" s="341" t="s">
        <v>868</v>
      </c>
      <c r="Z8" s="114"/>
      <c r="AA8" s="102"/>
      <c r="AB8" s="102"/>
      <c r="AC8" s="102"/>
      <c r="AD8" s="102"/>
      <c r="AE8" s="102"/>
      <c r="AF8" s="102"/>
      <c r="AG8" s="102"/>
      <c r="AH8" s="102"/>
      <c r="AI8" s="102"/>
      <c r="AJ8" s="102"/>
      <c r="AK8" s="102"/>
      <c r="AL8" s="102"/>
      <c r="AM8" s="102"/>
      <c r="AN8" s="102"/>
      <c r="AO8" s="102"/>
    </row>
    <row r="9" spans="1:41" ht="315">
      <c r="A9" s="115">
        <v>7</v>
      </c>
      <c r="B9" s="134" t="s">
        <v>869</v>
      </c>
      <c r="C9" s="119" t="s">
        <v>870</v>
      </c>
      <c r="D9" s="118" t="s">
        <v>871</v>
      </c>
      <c r="E9" s="119" t="s">
        <v>872</v>
      </c>
      <c r="F9" s="119" t="s">
        <v>873</v>
      </c>
      <c r="G9" s="119" t="s">
        <v>874</v>
      </c>
      <c r="H9" s="119" t="s">
        <v>859</v>
      </c>
      <c r="I9" s="138" t="s">
        <v>875</v>
      </c>
      <c r="J9" s="121" t="s">
        <v>801</v>
      </c>
      <c r="K9" s="121" t="s">
        <v>782</v>
      </c>
      <c r="L9" s="131" t="s">
        <v>783</v>
      </c>
      <c r="M9" s="121" t="s">
        <v>804</v>
      </c>
      <c r="N9" s="121" t="s">
        <v>785</v>
      </c>
      <c r="O9" s="121" t="s">
        <v>781</v>
      </c>
      <c r="P9" s="121" t="s">
        <v>782</v>
      </c>
      <c r="Q9" s="131" t="s">
        <v>783</v>
      </c>
      <c r="R9" s="139" t="s">
        <v>786</v>
      </c>
      <c r="S9" s="137" t="s">
        <v>876</v>
      </c>
      <c r="T9" s="137" t="s">
        <v>877</v>
      </c>
      <c r="U9" s="123" t="s">
        <v>878</v>
      </c>
      <c r="V9" s="140" t="s">
        <v>879</v>
      </c>
      <c r="W9" s="122">
        <v>45291</v>
      </c>
      <c r="X9" s="340" t="s">
        <v>880</v>
      </c>
      <c r="Y9" s="341" t="s">
        <v>881</v>
      </c>
      <c r="Z9" s="114"/>
      <c r="AA9" s="102"/>
      <c r="AB9" s="102"/>
      <c r="AC9" s="102"/>
      <c r="AD9" s="102"/>
      <c r="AE9" s="102"/>
      <c r="AF9" s="102"/>
      <c r="AG9" s="102"/>
      <c r="AH9" s="102"/>
      <c r="AI9" s="102"/>
      <c r="AJ9" s="102"/>
      <c r="AK9" s="102"/>
      <c r="AL9" s="102"/>
      <c r="AM9" s="102"/>
      <c r="AN9" s="102"/>
      <c r="AO9" s="102"/>
    </row>
    <row r="10" spans="1:41" ht="240">
      <c r="A10" s="115">
        <v>8</v>
      </c>
      <c r="B10" s="238" t="s">
        <v>882</v>
      </c>
      <c r="C10" s="239" t="s">
        <v>883</v>
      </c>
      <c r="D10" s="118" t="s">
        <v>884</v>
      </c>
      <c r="E10" s="119" t="s">
        <v>885</v>
      </c>
      <c r="F10" s="119" t="s">
        <v>886</v>
      </c>
      <c r="G10" s="119" t="s">
        <v>887</v>
      </c>
      <c r="H10" s="119" t="s">
        <v>888</v>
      </c>
      <c r="I10" s="138" t="s">
        <v>889</v>
      </c>
      <c r="J10" s="121" t="s">
        <v>801</v>
      </c>
      <c r="K10" s="121" t="s">
        <v>782</v>
      </c>
      <c r="L10" s="131" t="s">
        <v>783</v>
      </c>
      <c r="M10" s="121" t="s">
        <v>819</v>
      </c>
      <c r="N10" s="121" t="s">
        <v>785</v>
      </c>
      <c r="O10" s="121" t="s">
        <v>781</v>
      </c>
      <c r="P10" s="121" t="s">
        <v>782</v>
      </c>
      <c r="Q10" s="131" t="s">
        <v>783</v>
      </c>
      <c r="R10" s="139" t="s">
        <v>786</v>
      </c>
      <c r="S10" s="137" t="s">
        <v>890</v>
      </c>
      <c r="T10" s="137" t="s">
        <v>891</v>
      </c>
      <c r="U10" s="123" t="s">
        <v>892</v>
      </c>
      <c r="V10" s="140" t="s">
        <v>893</v>
      </c>
      <c r="W10" s="122" t="s">
        <v>894</v>
      </c>
      <c r="X10" s="340" t="s">
        <v>895</v>
      </c>
      <c r="Y10" s="341" t="s">
        <v>896</v>
      </c>
      <c r="Z10" s="114"/>
      <c r="AA10" s="102"/>
      <c r="AB10" s="102"/>
      <c r="AC10" s="102"/>
      <c r="AD10" s="102"/>
      <c r="AE10" s="102"/>
      <c r="AF10" s="102"/>
      <c r="AG10" s="102"/>
      <c r="AH10" s="102"/>
      <c r="AI10" s="102"/>
      <c r="AJ10" s="102"/>
      <c r="AK10" s="102"/>
      <c r="AL10" s="102"/>
      <c r="AM10" s="102"/>
      <c r="AN10" s="102"/>
      <c r="AO10" s="102"/>
    </row>
    <row r="11" spans="1:41" ht="270">
      <c r="A11" s="115">
        <v>9</v>
      </c>
      <c r="B11" s="233"/>
      <c r="C11" s="233"/>
      <c r="D11" s="118" t="s">
        <v>897</v>
      </c>
      <c r="E11" s="119" t="s">
        <v>898</v>
      </c>
      <c r="F11" s="119" t="s">
        <v>899</v>
      </c>
      <c r="G11" s="119" t="s">
        <v>900</v>
      </c>
      <c r="H11" s="119" t="s">
        <v>779</v>
      </c>
      <c r="I11" s="138" t="s">
        <v>901</v>
      </c>
      <c r="J11" s="121" t="s">
        <v>781</v>
      </c>
      <c r="K11" s="121" t="s">
        <v>802</v>
      </c>
      <c r="L11" s="131" t="s">
        <v>803</v>
      </c>
      <c r="M11" s="121" t="s">
        <v>902</v>
      </c>
      <c r="N11" s="121" t="s">
        <v>785</v>
      </c>
      <c r="O11" s="121" t="s">
        <v>781</v>
      </c>
      <c r="P11" s="121" t="s">
        <v>802</v>
      </c>
      <c r="Q11" s="131" t="s">
        <v>803</v>
      </c>
      <c r="R11" s="139" t="s">
        <v>786</v>
      </c>
      <c r="S11" s="137" t="s">
        <v>903</v>
      </c>
      <c r="T11" s="137" t="s">
        <v>904</v>
      </c>
      <c r="U11" s="123" t="s">
        <v>807</v>
      </c>
      <c r="V11" s="140" t="s">
        <v>905</v>
      </c>
      <c r="W11" s="122" t="s">
        <v>906</v>
      </c>
      <c r="X11" s="340" t="s">
        <v>907</v>
      </c>
      <c r="Y11" s="341" t="s">
        <v>908</v>
      </c>
      <c r="Z11" s="114"/>
      <c r="AA11" s="102"/>
      <c r="AB11" s="102"/>
      <c r="AC11" s="102"/>
      <c r="AD11" s="102"/>
      <c r="AE11" s="102"/>
      <c r="AF11" s="102"/>
      <c r="AG11" s="102"/>
      <c r="AH11" s="102"/>
      <c r="AI11" s="102"/>
      <c r="AJ11" s="102"/>
      <c r="AK11" s="102"/>
      <c r="AL11" s="102"/>
      <c r="AM11" s="102"/>
      <c r="AN11" s="102"/>
      <c r="AO11" s="102"/>
    </row>
    <row r="12" spans="1:41" ht="85.5" customHeight="1">
      <c r="A12" s="141"/>
      <c r="B12" s="98"/>
      <c r="C12" s="98"/>
      <c r="D12" s="98"/>
      <c r="E12" s="98"/>
      <c r="F12" s="98"/>
      <c r="G12" s="98"/>
      <c r="H12" s="142"/>
      <c r="I12" s="98"/>
      <c r="J12" s="142"/>
      <c r="K12" s="142"/>
      <c r="L12" s="142"/>
      <c r="M12" s="142"/>
      <c r="N12" s="142"/>
      <c r="O12" s="142"/>
      <c r="P12" s="142"/>
      <c r="Q12" s="142"/>
      <c r="R12" s="142"/>
      <c r="S12" s="142"/>
      <c r="T12" s="142"/>
      <c r="U12" s="142"/>
      <c r="V12" s="142"/>
      <c r="W12" s="143"/>
      <c r="X12" s="144"/>
      <c r="Y12" s="144"/>
      <c r="Z12" s="102"/>
      <c r="AA12" s="102"/>
      <c r="AB12" s="102"/>
      <c r="AC12" s="102"/>
      <c r="AD12" s="102"/>
      <c r="AE12" s="102"/>
      <c r="AF12" s="102"/>
      <c r="AG12" s="102"/>
      <c r="AH12" s="102"/>
      <c r="AI12" s="102"/>
      <c r="AJ12" s="102"/>
      <c r="AK12" s="102"/>
      <c r="AL12" s="102"/>
      <c r="AM12" s="102"/>
      <c r="AN12" s="102"/>
      <c r="AO12" s="102"/>
    </row>
    <row r="13" spans="1:41" ht="85.5" customHeight="1">
      <c r="A13" s="141"/>
      <c r="B13" s="98"/>
      <c r="C13" s="98"/>
      <c r="D13" s="98"/>
      <c r="E13" s="98"/>
      <c r="F13" s="98"/>
      <c r="G13" s="98"/>
      <c r="H13" s="142"/>
      <c r="I13" s="98"/>
      <c r="J13" s="142"/>
      <c r="K13" s="142"/>
      <c r="L13" s="142"/>
      <c r="M13" s="142"/>
      <c r="N13" s="142"/>
      <c r="O13" s="142"/>
      <c r="P13" s="142"/>
      <c r="Q13" s="142"/>
      <c r="R13" s="142"/>
      <c r="S13" s="142"/>
      <c r="T13" s="142"/>
      <c r="U13" s="142"/>
      <c r="V13" s="142"/>
      <c r="W13" s="143"/>
      <c r="X13" s="102"/>
      <c r="Y13" s="102"/>
      <c r="Z13" s="102"/>
      <c r="AA13" s="102"/>
      <c r="AB13" s="102"/>
      <c r="AC13" s="102"/>
      <c r="AD13" s="102"/>
      <c r="AE13" s="102"/>
      <c r="AF13" s="102"/>
      <c r="AG13" s="102"/>
      <c r="AH13" s="102"/>
      <c r="AI13" s="102"/>
      <c r="AJ13" s="102"/>
      <c r="AK13" s="102"/>
      <c r="AL13" s="102"/>
      <c r="AM13" s="102"/>
      <c r="AN13" s="102"/>
      <c r="AO13" s="102"/>
    </row>
    <row r="14" spans="1:41" ht="85.5" customHeight="1">
      <c r="A14" s="141"/>
      <c r="B14" s="98"/>
      <c r="C14" s="98"/>
      <c r="D14" s="98"/>
      <c r="E14" s="98"/>
      <c r="F14" s="98"/>
      <c r="G14" s="98"/>
      <c r="H14" s="142"/>
      <c r="I14" s="98"/>
      <c r="J14" s="142"/>
      <c r="K14" s="142"/>
      <c r="L14" s="142"/>
      <c r="M14" s="142"/>
      <c r="N14" s="142"/>
      <c r="O14" s="142"/>
      <c r="P14" s="142"/>
      <c r="Q14" s="142"/>
      <c r="R14" s="142"/>
      <c r="S14" s="142"/>
      <c r="T14" s="142"/>
      <c r="U14" s="142"/>
      <c r="V14" s="142"/>
      <c r="W14" s="143"/>
      <c r="X14" s="102"/>
      <c r="Y14" s="102"/>
      <c r="Z14" s="102"/>
      <c r="AA14" s="102"/>
      <c r="AB14" s="102"/>
      <c r="AC14" s="102"/>
      <c r="AD14" s="102"/>
      <c r="AE14" s="102"/>
      <c r="AF14" s="102"/>
      <c r="AG14" s="102"/>
      <c r="AH14" s="102"/>
      <c r="AI14" s="102"/>
      <c r="AJ14" s="102"/>
      <c r="AK14" s="102"/>
      <c r="AL14" s="102"/>
      <c r="AM14" s="102"/>
      <c r="AN14" s="102"/>
      <c r="AO14" s="102"/>
    </row>
    <row r="15" spans="1:41" ht="85.5" customHeight="1">
      <c r="A15" s="141"/>
      <c r="B15" s="98"/>
      <c r="C15" s="98"/>
      <c r="D15" s="98"/>
      <c r="E15" s="98"/>
      <c r="F15" s="119"/>
      <c r="G15" s="98"/>
      <c r="H15" s="142"/>
      <c r="I15" s="98"/>
      <c r="J15" s="142"/>
      <c r="K15" s="142"/>
      <c r="L15" s="142"/>
      <c r="M15" s="142"/>
      <c r="N15" s="142"/>
      <c r="O15" s="142"/>
      <c r="P15" s="142"/>
      <c r="Q15" s="142"/>
      <c r="R15" s="142"/>
      <c r="S15" s="142"/>
      <c r="T15" s="142"/>
      <c r="U15" s="142"/>
      <c r="V15" s="142"/>
      <c r="W15" s="143"/>
      <c r="X15" s="102"/>
      <c r="Y15" s="102"/>
      <c r="Z15" s="102"/>
      <c r="AA15" s="102"/>
      <c r="AB15" s="102"/>
      <c r="AC15" s="102"/>
      <c r="AD15" s="102"/>
      <c r="AE15" s="102"/>
      <c r="AF15" s="102"/>
      <c r="AG15" s="102"/>
      <c r="AH15" s="102"/>
      <c r="AI15" s="102"/>
      <c r="AJ15" s="102"/>
      <c r="AK15" s="102"/>
      <c r="AL15" s="102"/>
      <c r="AM15" s="102"/>
      <c r="AN15" s="102"/>
      <c r="AO15" s="102"/>
    </row>
    <row r="16" spans="1:41" ht="85.5" customHeight="1">
      <c r="A16" s="141"/>
      <c r="B16" s="98"/>
      <c r="C16" s="98"/>
      <c r="D16" s="98"/>
      <c r="E16" s="98"/>
      <c r="F16" s="98"/>
      <c r="G16" s="98"/>
      <c r="H16" s="142"/>
      <c r="I16" s="98"/>
      <c r="J16" s="142"/>
      <c r="K16" s="142"/>
      <c r="L16" s="142"/>
      <c r="M16" s="142"/>
      <c r="N16" s="142"/>
      <c r="O16" s="142"/>
      <c r="P16" s="142"/>
      <c r="Q16" s="142"/>
      <c r="R16" s="142"/>
      <c r="S16" s="142"/>
      <c r="T16" s="142"/>
      <c r="U16" s="142"/>
      <c r="V16" s="142"/>
      <c r="W16" s="143"/>
      <c r="X16" s="102"/>
      <c r="Y16" s="102"/>
      <c r="Z16" s="102"/>
      <c r="AA16" s="102"/>
      <c r="AB16" s="102"/>
      <c r="AC16" s="102"/>
      <c r="AD16" s="102"/>
      <c r="AE16" s="102"/>
      <c r="AF16" s="102"/>
      <c r="AG16" s="102"/>
      <c r="AH16" s="102"/>
      <c r="AI16" s="102"/>
      <c r="AJ16" s="102"/>
      <c r="AK16" s="102"/>
      <c r="AL16" s="102"/>
      <c r="AM16" s="102"/>
      <c r="AN16" s="102"/>
      <c r="AO16" s="102"/>
    </row>
    <row r="17" spans="1:41" ht="85.5" customHeight="1">
      <c r="A17" s="141"/>
      <c r="B17" s="98"/>
      <c r="C17" s="98"/>
      <c r="D17" s="98"/>
      <c r="E17" s="98"/>
      <c r="F17" s="98"/>
      <c r="G17" s="98"/>
      <c r="H17" s="142"/>
      <c r="I17" s="98"/>
      <c r="J17" s="142"/>
      <c r="K17" s="142"/>
      <c r="L17" s="142"/>
      <c r="M17" s="142"/>
      <c r="N17" s="142"/>
      <c r="O17" s="142"/>
      <c r="P17" s="142"/>
      <c r="Q17" s="142"/>
      <c r="R17" s="142"/>
      <c r="S17" s="142"/>
      <c r="T17" s="142"/>
      <c r="U17" s="142"/>
      <c r="V17" s="142"/>
      <c r="W17" s="143"/>
      <c r="X17" s="102"/>
      <c r="Y17" s="102"/>
      <c r="Z17" s="102"/>
      <c r="AA17" s="102"/>
      <c r="AB17" s="102"/>
      <c r="AC17" s="102"/>
      <c r="AD17" s="102"/>
      <c r="AE17" s="102"/>
      <c r="AF17" s="102"/>
      <c r="AG17" s="102"/>
      <c r="AH17" s="102"/>
      <c r="AI17" s="102"/>
      <c r="AJ17" s="102"/>
      <c r="AK17" s="102"/>
      <c r="AL17" s="102"/>
      <c r="AM17" s="102"/>
      <c r="AN17" s="102"/>
      <c r="AO17" s="102"/>
    </row>
    <row r="18" spans="1:41" ht="85.5" customHeight="1">
      <c r="A18" s="141"/>
      <c r="B18" s="98"/>
      <c r="C18" s="98"/>
      <c r="D18" s="98"/>
      <c r="E18" s="98"/>
      <c r="F18" s="98"/>
      <c r="G18" s="98"/>
      <c r="H18" s="142"/>
      <c r="I18" s="98"/>
      <c r="J18" s="142"/>
      <c r="K18" s="142"/>
      <c r="L18" s="142"/>
      <c r="M18" s="142"/>
      <c r="N18" s="142"/>
      <c r="O18" s="142"/>
      <c r="P18" s="142"/>
      <c r="Q18" s="142"/>
      <c r="R18" s="142"/>
      <c r="S18" s="142"/>
      <c r="T18" s="142"/>
      <c r="U18" s="142"/>
      <c r="V18" s="142"/>
      <c r="W18" s="143"/>
      <c r="X18" s="102"/>
      <c r="Y18" s="102"/>
      <c r="Z18" s="102"/>
      <c r="AA18" s="102"/>
      <c r="AB18" s="102"/>
      <c r="AC18" s="102"/>
      <c r="AD18" s="102"/>
      <c r="AE18" s="102"/>
      <c r="AF18" s="102"/>
      <c r="AG18" s="102"/>
      <c r="AH18" s="102"/>
      <c r="AI18" s="102"/>
      <c r="AJ18" s="102"/>
      <c r="AK18" s="102"/>
      <c r="AL18" s="102"/>
      <c r="AM18" s="102"/>
      <c r="AN18" s="102"/>
      <c r="AO18" s="102"/>
    </row>
    <row r="19" spans="1:41" ht="85.5" customHeight="1">
      <c r="A19" s="141"/>
      <c r="B19" s="98"/>
      <c r="C19" s="98"/>
      <c r="D19" s="98"/>
      <c r="E19" s="98"/>
      <c r="F19" s="98"/>
      <c r="G19" s="98"/>
      <c r="H19" s="142"/>
      <c r="I19" s="98"/>
      <c r="J19" s="142"/>
      <c r="K19" s="142"/>
      <c r="L19" s="142"/>
      <c r="M19" s="142"/>
      <c r="N19" s="142"/>
      <c r="O19" s="142"/>
      <c r="P19" s="142"/>
      <c r="Q19" s="142"/>
      <c r="R19" s="142"/>
      <c r="S19" s="142"/>
      <c r="T19" s="142"/>
      <c r="U19" s="142"/>
      <c r="V19" s="142"/>
      <c r="W19" s="143"/>
      <c r="X19" s="102"/>
      <c r="Y19" s="102"/>
      <c r="Z19" s="102"/>
      <c r="AA19" s="102"/>
      <c r="AB19" s="102"/>
      <c r="AC19" s="102"/>
      <c r="AD19" s="102"/>
      <c r="AE19" s="102"/>
      <c r="AF19" s="102"/>
      <c r="AG19" s="102"/>
      <c r="AH19" s="102"/>
      <c r="AI19" s="102"/>
      <c r="AJ19" s="102"/>
      <c r="AK19" s="102"/>
      <c r="AL19" s="102"/>
      <c r="AM19" s="102"/>
      <c r="AN19" s="102"/>
      <c r="AO19" s="102"/>
    </row>
    <row r="20" spans="1:41" ht="85.5" customHeight="1">
      <c r="A20" s="141"/>
      <c r="B20" s="98"/>
      <c r="C20" s="98"/>
      <c r="D20" s="98"/>
      <c r="E20" s="98"/>
      <c r="F20" s="98"/>
      <c r="G20" s="98"/>
      <c r="H20" s="142"/>
      <c r="I20" s="98"/>
      <c r="J20" s="142"/>
      <c r="K20" s="142"/>
      <c r="L20" s="142"/>
      <c r="M20" s="142"/>
      <c r="N20" s="142"/>
      <c r="O20" s="142"/>
      <c r="P20" s="142"/>
      <c r="Q20" s="142"/>
      <c r="R20" s="142"/>
      <c r="S20" s="142"/>
      <c r="T20" s="142"/>
      <c r="U20" s="142"/>
      <c r="V20" s="142"/>
      <c r="W20" s="143"/>
      <c r="X20" s="102"/>
      <c r="Y20" s="102"/>
      <c r="Z20" s="102"/>
      <c r="AA20" s="102"/>
      <c r="AB20" s="102"/>
      <c r="AC20" s="102"/>
      <c r="AD20" s="102"/>
      <c r="AE20" s="102"/>
      <c r="AF20" s="102"/>
      <c r="AG20" s="102"/>
      <c r="AH20" s="102"/>
      <c r="AI20" s="102"/>
      <c r="AJ20" s="102"/>
      <c r="AK20" s="102"/>
      <c r="AL20" s="102"/>
      <c r="AM20" s="102"/>
      <c r="AN20" s="102"/>
      <c r="AO20" s="102"/>
    </row>
    <row r="21" spans="1:41" ht="85.5" customHeight="1">
      <c r="A21" s="141"/>
      <c r="B21" s="98"/>
      <c r="C21" s="98"/>
      <c r="D21" s="98"/>
      <c r="E21" s="98"/>
      <c r="F21" s="98"/>
      <c r="G21" s="98"/>
      <c r="H21" s="142"/>
      <c r="I21" s="98"/>
      <c r="J21" s="142"/>
      <c r="K21" s="142"/>
      <c r="L21" s="142"/>
      <c r="M21" s="142"/>
      <c r="N21" s="142"/>
      <c r="O21" s="142"/>
      <c r="P21" s="142"/>
      <c r="Q21" s="142"/>
      <c r="R21" s="142"/>
      <c r="S21" s="142"/>
      <c r="T21" s="142"/>
      <c r="U21" s="142"/>
      <c r="V21" s="142"/>
      <c r="W21" s="143"/>
      <c r="X21" s="102"/>
      <c r="Y21" s="102"/>
      <c r="Z21" s="102"/>
      <c r="AA21" s="102"/>
      <c r="AB21" s="102"/>
      <c r="AC21" s="102"/>
      <c r="AD21" s="102"/>
      <c r="AE21" s="102"/>
      <c r="AF21" s="102"/>
      <c r="AG21" s="102"/>
      <c r="AH21" s="102"/>
      <c r="AI21" s="102"/>
      <c r="AJ21" s="102"/>
      <c r="AK21" s="102"/>
      <c r="AL21" s="102"/>
      <c r="AM21" s="102"/>
      <c r="AN21" s="102"/>
      <c r="AO21" s="102"/>
    </row>
    <row r="22" spans="1:41" ht="85.5" customHeight="1">
      <c r="A22" s="141"/>
      <c r="B22" s="98"/>
      <c r="C22" s="98"/>
      <c r="D22" s="98"/>
      <c r="E22" s="98"/>
      <c r="F22" s="98"/>
      <c r="G22" s="98"/>
      <c r="H22" s="142"/>
      <c r="I22" s="98"/>
      <c r="J22" s="142"/>
      <c r="K22" s="142"/>
      <c r="L22" s="142"/>
      <c r="M22" s="142"/>
      <c r="N22" s="142"/>
      <c r="O22" s="142"/>
      <c r="P22" s="142"/>
      <c r="Q22" s="142"/>
      <c r="R22" s="142"/>
      <c r="S22" s="142"/>
      <c r="T22" s="142"/>
      <c r="U22" s="142"/>
      <c r="V22" s="142"/>
      <c r="W22" s="142"/>
      <c r="X22" s="102"/>
      <c r="Y22" s="102"/>
      <c r="Z22" s="102"/>
      <c r="AA22" s="102"/>
      <c r="AB22" s="102"/>
      <c r="AC22" s="102"/>
      <c r="AD22" s="102"/>
      <c r="AE22" s="102"/>
      <c r="AF22" s="102"/>
      <c r="AG22" s="102"/>
      <c r="AH22" s="102"/>
      <c r="AI22" s="102"/>
      <c r="AJ22" s="102"/>
      <c r="AK22" s="102"/>
      <c r="AL22" s="102"/>
      <c r="AM22" s="102"/>
      <c r="AN22" s="102"/>
      <c r="AO22" s="102"/>
    </row>
    <row r="23" spans="1:41" ht="85.5" customHeight="1">
      <c r="A23" s="141"/>
      <c r="B23" s="98"/>
      <c r="C23" s="98"/>
      <c r="D23" s="98"/>
      <c r="E23" s="98"/>
      <c r="F23" s="98"/>
      <c r="G23" s="98"/>
      <c r="H23" s="142"/>
      <c r="I23" s="98"/>
      <c r="J23" s="142"/>
      <c r="K23" s="142"/>
      <c r="L23" s="142"/>
      <c r="M23" s="142"/>
      <c r="N23" s="142"/>
      <c r="O23" s="142"/>
      <c r="P23" s="142"/>
      <c r="Q23" s="142"/>
      <c r="R23" s="142"/>
      <c r="S23" s="142"/>
      <c r="T23" s="142"/>
      <c r="U23" s="142"/>
      <c r="V23" s="142"/>
      <c r="W23" s="142"/>
      <c r="X23" s="102"/>
      <c r="Y23" s="102"/>
      <c r="Z23" s="102"/>
      <c r="AA23" s="102"/>
      <c r="AB23" s="102"/>
      <c r="AC23" s="102"/>
      <c r="AD23" s="102"/>
      <c r="AE23" s="102"/>
      <c r="AF23" s="102"/>
      <c r="AG23" s="102"/>
      <c r="AH23" s="102"/>
      <c r="AI23" s="102"/>
      <c r="AJ23" s="102"/>
      <c r="AK23" s="102"/>
      <c r="AL23" s="102"/>
      <c r="AM23" s="102"/>
      <c r="AN23" s="102"/>
      <c r="AO23" s="102"/>
    </row>
    <row r="24" spans="1:41" ht="85.5" customHeight="1">
      <c r="A24" s="141"/>
      <c r="B24" s="98"/>
      <c r="C24" s="98"/>
      <c r="D24" s="98"/>
      <c r="E24" s="98"/>
      <c r="F24" s="98"/>
      <c r="G24" s="98"/>
      <c r="H24" s="142"/>
      <c r="I24" s="98"/>
      <c r="J24" s="142"/>
      <c r="K24" s="142"/>
      <c r="L24" s="142"/>
      <c r="M24" s="142"/>
      <c r="N24" s="142"/>
      <c r="O24" s="142"/>
      <c r="P24" s="142"/>
      <c r="Q24" s="142"/>
      <c r="R24" s="142"/>
      <c r="S24" s="142"/>
      <c r="T24" s="142"/>
      <c r="U24" s="142"/>
      <c r="V24" s="142"/>
      <c r="W24" s="142"/>
      <c r="X24" s="102"/>
      <c r="Y24" s="102"/>
      <c r="Z24" s="102"/>
      <c r="AA24" s="102"/>
      <c r="AB24" s="102"/>
      <c r="AC24" s="102"/>
      <c r="AD24" s="102"/>
      <c r="AE24" s="102"/>
      <c r="AF24" s="102"/>
      <c r="AG24" s="102"/>
      <c r="AH24" s="102"/>
      <c r="AI24" s="102"/>
      <c r="AJ24" s="102"/>
      <c r="AK24" s="102"/>
      <c r="AL24" s="102"/>
      <c r="AM24" s="102"/>
      <c r="AN24" s="102"/>
      <c r="AO24" s="102"/>
    </row>
    <row r="25" spans="1:41" ht="85.5" customHeight="1">
      <c r="A25" s="141"/>
      <c r="B25" s="98"/>
      <c r="C25" s="98"/>
      <c r="D25" s="98"/>
      <c r="E25" s="98"/>
      <c r="F25" s="98"/>
      <c r="G25" s="98"/>
      <c r="H25" s="142"/>
      <c r="I25" s="98"/>
      <c r="J25" s="142"/>
      <c r="K25" s="142"/>
      <c r="L25" s="142"/>
      <c r="M25" s="142"/>
      <c r="N25" s="142"/>
      <c r="O25" s="142"/>
      <c r="P25" s="142"/>
      <c r="Q25" s="142"/>
      <c r="R25" s="142"/>
      <c r="S25" s="142"/>
      <c r="T25" s="142"/>
      <c r="U25" s="142"/>
      <c r="V25" s="142"/>
      <c r="W25" s="142"/>
      <c r="X25" s="102"/>
      <c r="Y25" s="102"/>
      <c r="Z25" s="102"/>
      <c r="AA25" s="102"/>
      <c r="AB25" s="102"/>
      <c r="AC25" s="102"/>
      <c r="AD25" s="102"/>
      <c r="AE25" s="102"/>
      <c r="AF25" s="102"/>
      <c r="AG25" s="102"/>
      <c r="AH25" s="102"/>
      <c r="AI25" s="102"/>
      <c r="AJ25" s="102"/>
      <c r="AK25" s="102"/>
      <c r="AL25" s="102"/>
      <c r="AM25" s="102"/>
      <c r="AN25" s="102"/>
      <c r="AO25" s="102"/>
    </row>
    <row r="26" spans="1:41" ht="85.5" customHeight="1">
      <c r="A26" s="141"/>
      <c r="B26" s="98"/>
      <c r="C26" s="98"/>
      <c r="D26" s="98"/>
      <c r="E26" s="98"/>
      <c r="F26" s="98"/>
      <c r="G26" s="98"/>
      <c r="H26" s="142"/>
      <c r="I26" s="98"/>
      <c r="J26" s="142"/>
      <c r="K26" s="142"/>
      <c r="L26" s="142"/>
      <c r="M26" s="142"/>
      <c r="N26" s="142"/>
      <c r="O26" s="142"/>
      <c r="P26" s="142"/>
      <c r="Q26" s="142"/>
      <c r="R26" s="142"/>
      <c r="S26" s="142"/>
      <c r="T26" s="142"/>
      <c r="U26" s="142"/>
      <c r="V26" s="142"/>
      <c r="W26" s="142"/>
      <c r="X26" s="102"/>
      <c r="Y26" s="102"/>
      <c r="Z26" s="102"/>
      <c r="AA26" s="102"/>
      <c r="AB26" s="102"/>
      <c r="AC26" s="102"/>
      <c r="AD26" s="102"/>
      <c r="AE26" s="102"/>
      <c r="AF26" s="102"/>
      <c r="AG26" s="102"/>
      <c r="AH26" s="102"/>
      <c r="AI26" s="102"/>
      <c r="AJ26" s="102"/>
      <c r="AK26" s="102"/>
      <c r="AL26" s="102"/>
      <c r="AM26" s="102"/>
      <c r="AN26" s="102"/>
      <c r="AO26" s="102"/>
    </row>
    <row r="27" spans="1:41" ht="85.5" customHeight="1">
      <c r="A27" s="141"/>
      <c r="B27" s="98"/>
      <c r="C27" s="98"/>
      <c r="D27" s="98"/>
      <c r="E27" s="98"/>
      <c r="F27" s="98"/>
      <c r="G27" s="98"/>
      <c r="H27" s="142"/>
      <c r="I27" s="98"/>
      <c r="J27" s="142"/>
      <c r="K27" s="142"/>
      <c r="L27" s="142"/>
      <c r="M27" s="142"/>
      <c r="N27" s="142"/>
      <c r="O27" s="142"/>
      <c r="P27" s="142"/>
      <c r="Q27" s="142"/>
      <c r="R27" s="142"/>
      <c r="S27" s="142"/>
      <c r="T27" s="142"/>
      <c r="U27" s="142"/>
      <c r="V27" s="142"/>
      <c r="W27" s="142"/>
      <c r="X27" s="102"/>
      <c r="Y27" s="102"/>
      <c r="Z27" s="102"/>
      <c r="AA27" s="102"/>
      <c r="AB27" s="102"/>
      <c r="AC27" s="102"/>
      <c r="AD27" s="102"/>
      <c r="AE27" s="102"/>
      <c r="AF27" s="102"/>
      <c r="AG27" s="102"/>
      <c r="AH27" s="102"/>
      <c r="AI27" s="102"/>
      <c r="AJ27" s="102"/>
      <c r="AK27" s="102"/>
      <c r="AL27" s="102"/>
      <c r="AM27" s="102"/>
      <c r="AN27" s="102"/>
      <c r="AO27" s="102"/>
    </row>
    <row r="28" spans="1:41" ht="85.5" customHeight="1">
      <c r="A28" s="141"/>
      <c r="B28" s="98"/>
      <c r="C28" s="98"/>
      <c r="D28" s="98"/>
      <c r="E28" s="98"/>
      <c r="F28" s="98"/>
      <c r="G28" s="98"/>
      <c r="H28" s="142"/>
      <c r="I28" s="98"/>
      <c r="J28" s="142"/>
      <c r="K28" s="142"/>
      <c r="L28" s="142"/>
      <c r="M28" s="142"/>
      <c r="N28" s="142"/>
      <c r="O28" s="142"/>
      <c r="P28" s="142"/>
      <c r="Q28" s="142"/>
      <c r="R28" s="142"/>
      <c r="S28" s="142"/>
      <c r="T28" s="142"/>
      <c r="U28" s="142"/>
      <c r="V28" s="142"/>
      <c r="W28" s="142"/>
      <c r="X28" s="102"/>
      <c r="Y28" s="102"/>
      <c r="Z28" s="102"/>
      <c r="AA28" s="102"/>
      <c r="AB28" s="102"/>
      <c r="AC28" s="102"/>
      <c r="AD28" s="102"/>
      <c r="AE28" s="102"/>
      <c r="AF28" s="102"/>
      <c r="AG28" s="102"/>
      <c r="AH28" s="102"/>
      <c r="AI28" s="102"/>
      <c r="AJ28" s="102"/>
      <c r="AK28" s="102"/>
      <c r="AL28" s="102"/>
      <c r="AM28" s="102"/>
      <c r="AN28" s="102"/>
      <c r="AO28" s="102"/>
    </row>
    <row r="29" spans="1:41" ht="85.5" customHeight="1">
      <c r="A29" s="141"/>
      <c r="B29" s="98"/>
      <c r="C29" s="98"/>
      <c r="D29" s="98"/>
      <c r="E29" s="98"/>
      <c r="F29" s="98"/>
      <c r="G29" s="98"/>
      <c r="H29" s="142"/>
      <c r="I29" s="98"/>
      <c r="J29" s="142"/>
      <c r="K29" s="142"/>
      <c r="L29" s="142"/>
      <c r="M29" s="142"/>
      <c r="N29" s="142"/>
      <c r="O29" s="142"/>
      <c r="P29" s="142"/>
      <c r="Q29" s="142"/>
      <c r="R29" s="142"/>
      <c r="S29" s="142"/>
      <c r="T29" s="142"/>
      <c r="U29" s="142"/>
      <c r="V29" s="142"/>
      <c r="W29" s="142"/>
      <c r="X29" s="102"/>
      <c r="Y29" s="102"/>
      <c r="Z29" s="102"/>
      <c r="AA29" s="102"/>
      <c r="AB29" s="102"/>
      <c r="AC29" s="102"/>
      <c r="AD29" s="102"/>
      <c r="AE29" s="102"/>
      <c r="AF29" s="102"/>
      <c r="AG29" s="102"/>
      <c r="AH29" s="102"/>
      <c r="AI29" s="102"/>
      <c r="AJ29" s="102"/>
      <c r="AK29" s="102"/>
      <c r="AL29" s="102"/>
      <c r="AM29" s="102"/>
      <c r="AN29" s="102"/>
      <c r="AO29" s="102"/>
    </row>
    <row r="30" spans="1:41" ht="85.5" customHeight="1">
      <c r="A30" s="141"/>
      <c r="B30" s="98"/>
      <c r="C30" s="98"/>
      <c r="D30" s="98"/>
      <c r="E30" s="98"/>
      <c r="F30" s="98"/>
      <c r="G30" s="98"/>
      <c r="H30" s="142"/>
      <c r="I30" s="98"/>
      <c r="J30" s="142"/>
      <c r="K30" s="142"/>
      <c r="L30" s="142"/>
      <c r="M30" s="142"/>
      <c r="N30" s="142"/>
      <c r="O30" s="142"/>
      <c r="P30" s="142"/>
      <c r="Q30" s="142"/>
      <c r="R30" s="142"/>
      <c r="S30" s="142"/>
      <c r="T30" s="142"/>
      <c r="U30" s="142"/>
      <c r="V30" s="142"/>
      <c r="W30" s="142"/>
      <c r="X30" s="102"/>
      <c r="Y30" s="102"/>
      <c r="Z30" s="102"/>
      <c r="AA30" s="102"/>
      <c r="AB30" s="102"/>
      <c r="AC30" s="102"/>
      <c r="AD30" s="102"/>
      <c r="AE30" s="102"/>
      <c r="AF30" s="102"/>
      <c r="AG30" s="102"/>
      <c r="AH30" s="102"/>
      <c r="AI30" s="102"/>
      <c r="AJ30" s="102"/>
      <c r="AK30" s="102"/>
      <c r="AL30" s="102"/>
      <c r="AM30" s="102"/>
      <c r="AN30" s="102"/>
      <c r="AO30" s="102"/>
    </row>
    <row r="31" spans="1:41" ht="85.5" customHeight="1">
      <c r="A31" s="141"/>
      <c r="B31" s="98"/>
      <c r="C31" s="98"/>
      <c r="D31" s="98"/>
      <c r="E31" s="98"/>
      <c r="F31" s="98"/>
      <c r="G31" s="98"/>
      <c r="H31" s="142"/>
      <c r="I31" s="98"/>
      <c r="J31" s="142"/>
      <c r="K31" s="142"/>
      <c r="L31" s="142"/>
      <c r="M31" s="142"/>
      <c r="N31" s="142"/>
      <c r="O31" s="142"/>
      <c r="P31" s="142"/>
      <c r="Q31" s="142"/>
      <c r="R31" s="142"/>
      <c r="S31" s="142"/>
      <c r="T31" s="142"/>
      <c r="U31" s="142"/>
      <c r="V31" s="142"/>
      <c r="W31" s="142"/>
      <c r="X31" s="102"/>
      <c r="Y31" s="102"/>
      <c r="Z31" s="102"/>
      <c r="AA31" s="102"/>
      <c r="AB31" s="102"/>
      <c r="AC31" s="102"/>
      <c r="AD31" s="102"/>
      <c r="AE31" s="102"/>
      <c r="AF31" s="102"/>
      <c r="AG31" s="102"/>
      <c r="AH31" s="102"/>
      <c r="AI31" s="102"/>
      <c r="AJ31" s="102"/>
      <c r="AK31" s="102"/>
      <c r="AL31" s="102"/>
      <c r="AM31" s="102"/>
      <c r="AN31" s="102"/>
      <c r="AO31" s="102"/>
    </row>
    <row r="32" spans="1:41" ht="85.5" customHeight="1">
      <c r="A32" s="141"/>
      <c r="B32" s="98"/>
      <c r="C32" s="98"/>
      <c r="D32" s="98"/>
      <c r="E32" s="98"/>
      <c r="F32" s="98"/>
      <c r="G32" s="98"/>
      <c r="H32" s="142"/>
      <c r="I32" s="98"/>
      <c r="J32" s="142"/>
      <c r="K32" s="142"/>
      <c r="L32" s="142"/>
      <c r="M32" s="142"/>
      <c r="N32" s="142"/>
      <c r="O32" s="142"/>
      <c r="P32" s="142"/>
      <c r="Q32" s="142"/>
      <c r="R32" s="142"/>
      <c r="S32" s="142"/>
      <c r="T32" s="142"/>
      <c r="U32" s="142"/>
      <c r="V32" s="142"/>
      <c r="W32" s="142"/>
      <c r="X32" s="102"/>
      <c r="Y32" s="102"/>
      <c r="Z32" s="102"/>
      <c r="AA32" s="102"/>
      <c r="AB32" s="102"/>
      <c r="AC32" s="102"/>
      <c r="AD32" s="102"/>
      <c r="AE32" s="102"/>
      <c r="AF32" s="102"/>
      <c r="AG32" s="102"/>
      <c r="AH32" s="102"/>
      <c r="AI32" s="102"/>
      <c r="AJ32" s="102"/>
      <c r="AK32" s="102"/>
      <c r="AL32" s="102"/>
      <c r="AM32" s="102"/>
      <c r="AN32" s="102"/>
      <c r="AO32" s="102"/>
    </row>
    <row r="33" spans="1:41" ht="85.5" customHeight="1">
      <c r="A33" s="141"/>
      <c r="B33" s="98"/>
      <c r="C33" s="98"/>
      <c r="D33" s="98"/>
      <c r="E33" s="98"/>
      <c r="F33" s="98"/>
      <c r="G33" s="98"/>
      <c r="H33" s="142"/>
      <c r="I33" s="98"/>
      <c r="J33" s="142"/>
      <c r="K33" s="142"/>
      <c r="L33" s="142"/>
      <c r="M33" s="142"/>
      <c r="N33" s="142"/>
      <c r="O33" s="142"/>
      <c r="P33" s="142"/>
      <c r="Q33" s="142"/>
      <c r="R33" s="142"/>
      <c r="S33" s="142"/>
      <c r="T33" s="142"/>
      <c r="U33" s="142"/>
      <c r="V33" s="142"/>
      <c r="W33" s="142"/>
      <c r="X33" s="102"/>
      <c r="Y33" s="102"/>
      <c r="Z33" s="102"/>
      <c r="AA33" s="102"/>
      <c r="AB33" s="102"/>
      <c r="AC33" s="102"/>
      <c r="AD33" s="102"/>
      <c r="AE33" s="102"/>
      <c r="AF33" s="102"/>
      <c r="AG33" s="102"/>
      <c r="AH33" s="102"/>
      <c r="AI33" s="102"/>
      <c r="AJ33" s="102"/>
      <c r="AK33" s="102"/>
      <c r="AL33" s="102"/>
      <c r="AM33" s="102"/>
      <c r="AN33" s="102"/>
      <c r="AO33" s="102"/>
    </row>
    <row r="34" spans="1:41" ht="85.5" customHeight="1">
      <c r="A34" s="141"/>
      <c r="B34" s="98"/>
      <c r="C34" s="98"/>
      <c r="D34" s="98"/>
      <c r="E34" s="98"/>
      <c r="F34" s="98"/>
      <c r="G34" s="98"/>
      <c r="H34" s="142"/>
      <c r="I34" s="98"/>
      <c r="J34" s="142"/>
      <c r="K34" s="142"/>
      <c r="L34" s="142"/>
      <c r="M34" s="142"/>
      <c r="N34" s="142"/>
      <c r="O34" s="142"/>
      <c r="P34" s="142"/>
      <c r="Q34" s="142"/>
      <c r="R34" s="142"/>
      <c r="S34" s="142"/>
      <c r="T34" s="142"/>
      <c r="U34" s="142"/>
      <c r="V34" s="142"/>
      <c r="W34" s="142"/>
      <c r="X34" s="102"/>
      <c r="Y34" s="102"/>
      <c r="Z34" s="102"/>
      <c r="AA34" s="102"/>
      <c r="AB34" s="102"/>
      <c r="AC34" s="102"/>
      <c r="AD34" s="102"/>
      <c r="AE34" s="102"/>
      <c r="AF34" s="102"/>
      <c r="AG34" s="102"/>
      <c r="AH34" s="102"/>
      <c r="AI34" s="102"/>
      <c r="AJ34" s="102"/>
      <c r="AK34" s="102"/>
      <c r="AL34" s="102"/>
      <c r="AM34" s="102"/>
      <c r="AN34" s="102"/>
      <c r="AO34" s="102"/>
    </row>
    <row r="35" spans="1:41" ht="85.5" customHeight="1">
      <c r="A35" s="141"/>
      <c r="B35" s="98"/>
      <c r="C35" s="98"/>
      <c r="D35" s="98"/>
      <c r="E35" s="98"/>
      <c r="F35" s="98"/>
      <c r="G35" s="98"/>
      <c r="H35" s="142"/>
      <c r="I35" s="98"/>
      <c r="J35" s="142"/>
      <c r="K35" s="142"/>
      <c r="L35" s="142"/>
      <c r="M35" s="142"/>
      <c r="N35" s="142"/>
      <c r="O35" s="142"/>
      <c r="P35" s="142"/>
      <c r="Q35" s="142"/>
      <c r="R35" s="142"/>
      <c r="S35" s="142"/>
      <c r="T35" s="142"/>
      <c r="U35" s="142"/>
      <c r="V35" s="142"/>
      <c r="W35" s="142"/>
      <c r="X35" s="102"/>
      <c r="Y35" s="102"/>
      <c r="Z35" s="102"/>
      <c r="AA35" s="102"/>
      <c r="AB35" s="102"/>
      <c r="AC35" s="102"/>
      <c r="AD35" s="102"/>
      <c r="AE35" s="102"/>
      <c r="AF35" s="102"/>
      <c r="AG35" s="102"/>
      <c r="AH35" s="102"/>
      <c r="AI35" s="102"/>
      <c r="AJ35" s="102"/>
      <c r="AK35" s="102"/>
      <c r="AL35" s="102"/>
      <c r="AM35" s="102"/>
      <c r="AN35" s="102"/>
      <c r="AO35" s="102"/>
    </row>
    <row r="36" spans="1:41" ht="85.5" customHeight="1">
      <c r="A36" s="141"/>
      <c r="B36" s="98"/>
      <c r="C36" s="98"/>
      <c r="D36" s="98"/>
      <c r="E36" s="98"/>
      <c r="F36" s="98"/>
      <c r="G36" s="98"/>
      <c r="H36" s="142"/>
      <c r="I36" s="98"/>
      <c r="J36" s="142"/>
      <c r="K36" s="142"/>
      <c r="L36" s="142"/>
      <c r="M36" s="142"/>
      <c r="N36" s="142"/>
      <c r="O36" s="142"/>
      <c r="P36" s="142"/>
      <c r="Q36" s="142"/>
      <c r="R36" s="142"/>
      <c r="S36" s="142"/>
      <c r="T36" s="142"/>
      <c r="U36" s="142"/>
      <c r="V36" s="142"/>
      <c r="W36" s="142"/>
      <c r="X36" s="102"/>
      <c r="Y36" s="102"/>
      <c r="Z36" s="102"/>
      <c r="AA36" s="102"/>
      <c r="AB36" s="102"/>
      <c r="AC36" s="102"/>
      <c r="AD36" s="102"/>
      <c r="AE36" s="102"/>
      <c r="AF36" s="102"/>
      <c r="AG36" s="102"/>
      <c r="AH36" s="102"/>
      <c r="AI36" s="102"/>
      <c r="AJ36" s="102"/>
      <c r="AK36" s="102"/>
      <c r="AL36" s="102"/>
      <c r="AM36" s="102"/>
      <c r="AN36" s="102"/>
      <c r="AO36" s="102"/>
    </row>
    <row r="37" spans="1:41" ht="85.5" customHeight="1">
      <c r="A37" s="141"/>
      <c r="B37" s="98"/>
      <c r="C37" s="98"/>
      <c r="D37" s="98"/>
      <c r="E37" s="98"/>
      <c r="F37" s="98"/>
      <c r="G37" s="98"/>
      <c r="H37" s="142"/>
      <c r="I37" s="98"/>
      <c r="J37" s="142"/>
      <c r="K37" s="142"/>
      <c r="L37" s="142"/>
      <c r="M37" s="142"/>
      <c r="N37" s="142"/>
      <c r="O37" s="142"/>
      <c r="P37" s="142"/>
      <c r="Q37" s="142"/>
      <c r="R37" s="142"/>
      <c r="S37" s="142"/>
      <c r="T37" s="142"/>
      <c r="U37" s="142"/>
      <c r="V37" s="142"/>
      <c r="W37" s="142"/>
      <c r="X37" s="102"/>
      <c r="Y37" s="102"/>
      <c r="Z37" s="102"/>
      <c r="AA37" s="102"/>
      <c r="AB37" s="102"/>
      <c r="AC37" s="102"/>
      <c r="AD37" s="102"/>
      <c r="AE37" s="102"/>
      <c r="AF37" s="102"/>
      <c r="AG37" s="102"/>
      <c r="AH37" s="102"/>
      <c r="AI37" s="102"/>
      <c r="AJ37" s="102"/>
      <c r="AK37" s="102"/>
      <c r="AL37" s="102"/>
      <c r="AM37" s="102"/>
      <c r="AN37" s="102"/>
      <c r="AO37" s="102"/>
    </row>
    <row r="38" spans="1:41" ht="85.5" customHeight="1">
      <c r="A38" s="141"/>
      <c r="B38" s="98"/>
      <c r="C38" s="98"/>
      <c r="D38" s="98"/>
      <c r="E38" s="98"/>
      <c r="F38" s="98"/>
      <c r="G38" s="98"/>
      <c r="H38" s="142"/>
      <c r="I38" s="98"/>
      <c r="J38" s="142"/>
      <c r="K38" s="142"/>
      <c r="L38" s="142"/>
      <c r="M38" s="142"/>
      <c r="N38" s="142"/>
      <c r="O38" s="142"/>
      <c r="P38" s="142"/>
      <c r="Q38" s="142"/>
      <c r="R38" s="142"/>
      <c r="S38" s="142"/>
      <c r="T38" s="142"/>
      <c r="U38" s="142"/>
      <c r="V38" s="142"/>
      <c r="W38" s="142"/>
      <c r="X38" s="102"/>
      <c r="Y38" s="102"/>
      <c r="Z38" s="102"/>
      <c r="AA38" s="102"/>
      <c r="AB38" s="102"/>
      <c r="AC38" s="102"/>
      <c r="AD38" s="102"/>
      <c r="AE38" s="102"/>
      <c r="AF38" s="102"/>
      <c r="AG38" s="102"/>
      <c r="AH38" s="102"/>
      <c r="AI38" s="102"/>
      <c r="AJ38" s="102"/>
      <c r="AK38" s="102"/>
      <c r="AL38" s="102"/>
      <c r="AM38" s="102"/>
      <c r="AN38" s="102"/>
      <c r="AO38" s="102"/>
    </row>
    <row r="39" spans="1:41" ht="85.5" customHeight="1">
      <c r="A39" s="141"/>
      <c r="B39" s="98"/>
      <c r="C39" s="98"/>
      <c r="D39" s="98"/>
      <c r="E39" s="98"/>
      <c r="F39" s="98"/>
      <c r="G39" s="98"/>
      <c r="H39" s="142"/>
      <c r="I39" s="98"/>
      <c r="J39" s="142"/>
      <c r="K39" s="142"/>
      <c r="L39" s="142"/>
      <c r="M39" s="142"/>
      <c r="N39" s="142"/>
      <c r="O39" s="142"/>
      <c r="P39" s="142"/>
      <c r="Q39" s="142"/>
      <c r="R39" s="142"/>
      <c r="S39" s="142"/>
      <c r="T39" s="142"/>
      <c r="U39" s="142"/>
      <c r="V39" s="142"/>
      <c r="W39" s="142"/>
      <c r="X39" s="102"/>
      <c r="Y39" s="102"/>
      <c r="Z39" s="102"/>
      <c r="AA39" s="102"/>
      <c r="AB39" s="102"/>
      <c r="AC39" s="102"/>
      <c r="AD39" s="102"/>
      <c r="AE39" s="102"/>
      <c r="AF39" s="102"/>
      <c r="AG39" s="102"/>
      <c r="AH39" s="102"/>
      <c r="AI39" s="102"/>
      <c r="AJ39" s="102"/>
      <c r="AK39" s="102"/>
      <c r="AL39" s="102"/>
      <c r="AM39" s="102"/>
      <c r="AN39" s="102"/>
      <c r="AO39" s="102"/>
    </row>
    <row r="40" spans="1:41" ht="85.5" customHeight="1">
      <c r="A40" s="141"/>
      <c r="B40" s="98"/>
      <c r="C40" s="98"/>
      <c r="D40" s="98"/>
      <c r="E40" s="98"/>
      <c r="F40" s="98"/>
      <c r="G40" s="98"/>
      <c r="H40" s="142"/>
      <c r="I40" s="98"/>
      <c r="J40" s="142"/>
      <c r="K40" s="142"/>
      <c r="L40" s="142"/>
      <c r="M40" s="142"/>
      <c r="N40" s="142"/>
      <c r="O40" s="142"/>
      <c r="P40" s="142"/>
      <c r="Q40" s="142"/>
      <c r="R40" s="142"/>
      <c r="S40" s="142"/>
      <c r="T40" s="142"/>
      <c r="U40" s="142"/>
      <c r="V40" s="142"/>
      <c r="W40" s="142"/>
      <c r="X40" s="102"/>
      <c r="Y40" s="102"/>
      <c r="Z40" s="102"/>
      <c r="AA40" s="102"/>
      <c r="AB40" s="102"/>
      <c r="AC40" s="102"/>
      <c r="AD40" s="102"/>
      <c r="AE40" s="102"/>
      <c r="AF40" s="102"/>
      <c r="AG40" s="102"/>
      <c r="AH40" s="102"/>
      <c r="AI40" s="102"/>
      <c r="AJ40" s="102"/>
      <c r="AK40" s="102"/>
      <c r="AL40" s="102"/>
      <c r="AM40" s="102"/>
      <c r="AN40" s="102"/>
      <c r="AO40" s="102"/>
    </row>
    <row r="41" spans="1:41" ht="85.5" customHeight="1">
      <c r="A41" s="141"/>
      <c r="B41" s="98"/>
      <c r="C41" s="98"/>
      <c r="D41" s="98"/>
      <c r="E41" s="98"/>
      <c r="F41" s="98"/>
      <c r="G41" s="98"/>
      <c r="H41" s="142"/>
      <c r="I41" s="98"/>
      <c r="J41" s="142"/>
      <c r="K41" s="142"/>
      <c r="L41" s="142"/>
      <c r="M41" s="142"/>
      <c r="N41" s="142"/>
      <c r="O41" s="142"/>
      <c r="P41" s="142"/>
      <c r="Q41" s="142"/>
      <c r="R41" s="142"/>
      <c r="S41" s="142"/>
      <c r="T41" s="142"/>
      <c r="U41" s="142"/>
      <c r="V41" s="142"/>
      <c r="W41" s="142"/>
      <c r="X41" s="102"/>
      <c r="Y41" s="102"/>
      <c r="Z41" s="102"/>
      <c r="AA41" s="102"/>
      <c r="AB41" s="102"/>
      <c r="AC41" s="102"/>
      <c r="AD41" s="102"/>
      <c r="AE41" s="102"/>
      <c r="AF41" s="102"/>
      <c r="AG41" s="102"/>
      <c r="AH41" s="102"/>
      <c r="AI41" s="102"/>
      <c r="AJ41" s="102"/>
      <c r="AK41" s="102"/>
      <c r="AL41" s="102"/>
      <c r="AM41" s="102"/>
      <c r="AN41" s="102"/>
      <c r="AO41" s="102"/>
    </row>
    <row r="42" spans="1:41" ht="85.5" customHeight="1">
      <c r="A42" s="141"/>
      <c r="B42" s="98"/>
      <c r="C42" s="98"/>
      <c r="D42" s="98"/>
      <c r="E42" s="98"/>
      <c r="F42" s="98"/>
      <c r="G42" s="98"/>
      <c r="H42" s="142"/>
      <c r="I42" s="98"/>
      <c r="J42" s="142"/>
      <c r="K42" s="142"/>
      <c r="L42" s="142"/>
      <c r="M42" s="142"/>
      <c r="N42" s="142"/>
      <c r="O42" s="142"/>
      <c r="P42" s="142"/>
      <c r="Q42" s="142"/>
      <c r="R42" s="142"/>
      <c r="S42" s="142"/>
      <c r="T42" s="142"/>
      <c r="U42" s="142"/>
      <c r="V42" s="142"/>
      <c r="W42" s="142"/>
      <c r="X42" s="102"/>
      <c r="Y42" s="102"/>
      <c r="Z42" s="102"/>
      <c r="AA42" s="102"/>
      <c r="AB42" s="102"/>
      <c r="AC42" s="102"/>
      <c r="AD42" s="102"/>
      <c r="AE42" s="102"/>
      <c r="AF42" s="102"/>
      <c r="AG42" s="102"/>
      <c r="AH42" s="102"/>
      <c r="AI42" s="102"/>
      <c r="AJ42" s="102"/>
      <c r="AK42" s="102"/>
      <c r="AL42" s="102"/>
      <c r="AM42" s="102"/>
      <c r="AN42" s="102"/>
      <c r="AO42" s="102"/>
    </row>
    <row r="43" spans="1:41" ht="85.5" customHeight="1">
      <c r="A43" s="141"/>
      <c r="B43" s="98"/>
      <c r="C43" s="98"/>
      <c r="D43" s="98"/>
      <c r="E43" s="98"/>
      <c r="F43" s="98"/>
      <c r="G43" s="98"/>
      <c r="H43" s="142"/>
      <c r="I43" s="98"/>
      <c r="J43" s="142"/>
      <c r="K43" s="142"/>
      <c r="L43" s="142"/>
      <c r="M43" s="142"/>
      <c r="N43" s="142"/>
      <c r="O43" s="142"/>
      <c r="P43" s="142"/>
      <c r="Q43" s="142"/>
      <c r="R43" s="142"/>
      <c r="S43" s="142"/>
      <c r="T43" s="142"/>
      <c r="U43" s="142"/>
      <c r="V43" s="142"/>
      <c r="W43" s="142"/>
      <c r="X43" s="102"/>
      <c r="Y43" s="102"/>
      <c r="Z43" s="102"/>
      <c r="AA43" s="102"/>
      <c r="AB43" s="102"/>
      <c r="AC43" s="102"/>
      <c r="AD43" s="102"/>
      <c r="AE43" s="102"/>
      <c r="AF43" s="102"/>
      <c r="AG43" s="102"/>
      <c r="AH43" s="102"/>
      <c r="AI43" s="102"/>
      <c r="AJ43" s="102"/>
      <c r="AK43" s="102"/>
      <c r="AL43" s="102"/>
      <c r="AM43" s="102"/>
      <c r="AN43" s="102"/>
      <c r="AO43" s="102"/>
    </row>
    <row r="44" spans="1:41" ht="85.5" customHeight="1">
      <c r="A44" s="141"/>
      <c r="B44" s="98"/>
      <c r="C44" s="98"/>
      <c r="D44" s="98"/>
      <c r="E44" s="98"/>
      <c r="F44" s="98"/>
      <c r="G44" s="98"/>
      <c r="H44" s="142"/>
      <c r="I44" s="98"/>
      <c r="J44" s="142"/>
      <c r="K44" s="142"/>
      <c r="L44" s="142"/>
      <c r="M44" s="142"/>
      <c r="N44" s="142"/>
      <c r="O44" s="142"/>
      <c r="P44" s="142"/>
      <c r="Q44" s="142"/>
      <c r="R44" s="142"/>
      <c r="S44" s="142"/>
      <c r="T44" s="142"/>
      <c r="U44" s="142"/>
      <c r="V44" s="142"/>
      <c r="W44" s="142"/>
      <c r="X44" s="102"/>
      <c r="Y44" s="102"/>
      <c r="Z44" s="102"/>
      <c r="AA44" s="102"/>
      <c r="AB44" s="102"/>
      <c r="AC44" s="102"/>
      <c r="AD44" s="102"/>
      <c r="AE44" s="102"/>
      <c r="AF44" s="102"/>
      <c r="AG44" s="102"/>
      <c r="AH44" s="102"/>
      <c r="AI44" s="102"/>
      <c r="AJ44" s="102"/>
      <c r="AK44" s="102"/>
      <c r="AL44" s="102"/>
      <c r="AM44" s="102"/>
      <c r="AN44" s="102"/>
      <c r="AO44" s="102"/>
    </row>
    <row r="45" spans="1:41" ht="85.5" customHeight="1">
      <c r="A45" s="141"/>
      <c r="B45" s="98"/>
      <c r="C45" s="98"/>
      <c r="D45" s="98"/>
      <c r="E45" s="98"/>
      <c r="F45" s="98"/>
      <c r="G45" s="98"/>
      <c r="H45" s="142"/>
      <c r="I45" s="98"/>
      <c r="J45" s="142"/>
      <c r="K45" s="142"/>
      <c r="L45" s="142"/>
      <c r="M45" s="142"/>
      <c r="N45" s="142"/>
      <c r="O45" s="142"/>
      <c r="P45" s="142"/>
      <c r="Q45" s="142"/>
      <c r="R45" s="142"/>
      <c r="S45" s="142"/>
      <c r="T45" s="142"/>
      <c r="U45" s="142"/>
      <c r="V45" s="142"/>
      <c r="W45" s="142"/>
      <c r="X45" s="102"/>
      <c r="Y45" s="102"/>
      <c r="Z45" s="102"/>
      <c r="AA45" s="102"/>
      <c r="AB45" s="102"/>
      <c r="AC45" s="102"/>
      <c r="AD45" s="102"/>
      <c r="AE45" s="102"/>
      <c r="AF45" s="102"/>
      <c r="AG45" s="102"/>
      <c r="AH45" s="102"/>
      <c r="AI45" s="102"/>
      <c r="AJ45" s="102"/>
      <c r="AK45" s="102"/>
      <c r="AL45" s="102"/>
      <c r="AM45" s="102"/>
      <c r="AN45" s="102"/>
      <c r="AO45" s="102"/>
    </row>
    <row r="46" spans="1:41" ht="85.5" customHeight="1">
      <c r="A46" s="141"/>
      <c r="B46" s="98"/>
      <c r="C46" s="98"/>
      <c r="D46" s="98"/>
      <c r="E46" s="98"/>
      <c r="F46" s="98"/>
      <c r="G46" s="98"/>
      <c r="H46" s="142"/>
      <c r="I46" s="98"/>
      <c r="J46" s="142"/>
      <c r="K46" s="142"/>
      <c r="L46" s="142"/>
      <c r="M46" s="142"/>
      <c r="N46" s="142"/>
      <c r="O46" s="142"/>
      <c r="P46" s="142"/>
      <c r="Q46" s="142"/>
      <c r="R46" s="142"/>
      <c r="S46" s="142"/>
      <c r="T46" s="142"/>
      <c r="U46" s="142"/>
      <c r="V46" s="142"/>
      <c r="W46" s="142"/>
      <c r="X46" s="102"/>
      <c r="Y46" s="102"/>
      <c r="Z46" s="102"/>
      <c r="AA46" s="102"/>
      <c r="AB46" s="102"/>
      <c r="AC46" s="102"/>
      <c r="AD46" s="102"/>
      <c r="AE46" s="102"/>
      <c r="AF46" s="102"/>
      <c r="AG46" s="102"/>
      <c r="AH46" s="102"/>
      <c r="AI46" s="102"/>
      <c r="AJ46" s="102"/>
      <c r="AK46" s="102"/>
      <c r="AL46" s="102"/>
      <c r="AM46" s="102"/>
      <c r="AN46" s="102"/>
      <c r="AO46" s="102"/>
    </row>
    <row r="47" spans="1:41" ht="85.5" customHeight="1">
      <c r="A47" s="141"/>
      <c r="B47" s="98"/>
      <c r="C47" s="98"/>
      <c r="D47" s="98"/>
      <c r="E47" s="98"/>
      <c r="F47" s="98"/>
      <c r="G47" s="98"/>
      <c r="H47" s="142"/>
      <c r="I47" s="98"/>
      <c r="J47" s="142"/>
      <c r="K47" s="142"/>
      <c r="L47" s="142"/>
      <c r="M47" s="142"/>
      <c r="N47" s="142"/>
      <c r="O47" s="142"/>
      <c r="P47" s="142"/>
      <c r="Q47" s="142"/>
      <c r="R47" s="142"/>
      <c r="S47" s="142"/>
      <c r="T47" s="142"/>
      <c r="U47" s="142"/>
      <c r="V47" s="142"/>
      <c r="W47" s="142"/>
      <c r="X47" s="102"/>
      <c r="Y47" s="102"/>
      <c r="Z47" s="102"/>
      <c r="AA47" s="102"/>
      <c r="AB47" s="102"/>
      <c r="AC47" s="102"/>
      <c r="AD47" s="102"/>
      <c r="AE47" s="102"/>
      <c r="AF47" s="102"/>
      <c r="AG47" s="102"/>
      <c r="AH47" s="102"/>
      <c r="AI47" s="102"/>
      <c r="AJ47" s="102"/>
      <c r="AK47" s="102"/>
      <c r="AL47" s="102"/>
      <c r="AM47" s="102"/>
      <c r="AN47" s="102"/>
      <c r="AO47" s="102"/>
    </row>
    <row r="48" spans="1:41" ht="85.5" customHeight="1">
      <c r="A48" s="141"/>
      <c r="B48" s="98"/>
      <c r="C48" s="98"/>
      <c r="D48" s="98"/>
      <c r="E48" s="98"/>
      <c r="F48" s="98"/>
      <c r="G48" s="98"/>
      <c r="H48" s="142"/>
      <c r="I48" s="98"/>
      <c r="J48" s="142"/>
      <c r="K48" s="142"/>
      <c r="L48" s="142"/>
      <c r="M48" s="142"/>
      <c r="N48" s="142"/>
      <c r="O48" s="142"/>
      <c r="P48" s="142"/>
      <c r="Q48" s="142"/>
      <c r="R48" s="142"/>
      <c r="S48" s="142"/>
      <c r="T48" s="142"/>
      <c r="U48" s="142"/>
      <c r="V48" s="142"/>
      <c r="W48" s="142"/>
      <c r="X48" s="102"/>
      <c r="Y48" s="102"/>
      <c r="Z48" s="102"/>
      <c r="AA48" s="102"/>
      <c r="AB48" s="102"/>
      <c r="AC48" s="102"/>
      <c r="AD48" s="102"/>
      <c r="AE48" s="102"/>
      <c r="AF48" s="102"/>
      <c r="AG48" s="102"/>
      <c r="AH48" s="102"/>
      <c r="AI48" s="102"/>
      <c r="AJ48" s="102"/>
      <c r="AK48" s="102"/>
      <c r="AL48" s="102"/>
      <c r="AM48" s="102"/>
      <c r="AN48" s="102"/>
      <c r="AO48" s="102"/>
    </row>
    <row r="49" spans="1:41" ht="85.5" customHeight="1">
      <c r="A49" s="141"/>
      <c r="B49" s="98"/>
      <c r="C49" s="98"/>
      <c r="D49" s="98"/>
      <c r="E49" s="98"/>
      <c r="F49" s="98"/>
      <c r="G49" s="98"/>
      <c r="H49" s="142"/>
      <c r="I49" s="98"/>
      <c r="J49" s="142"/>
      <c r="K49" s="142"/>
      <c r="L49" s="142"/>
      <c r="M49" s="142"/>
      <c r="N49" s="142"/>
      <c r="O49" s="142"/>
      <c r="P49" s="142"/>
      <c r="Q49" s="142"/>
      <c r="R49" s="142"/>
      <c r="S49" s="142"/>
      <c r="T49" s="142"/>
      <c r="U49" s="142"/>
      <c r="V49" s="142"/>
      <c r="W49" s="142"/>
      <c r="X49" s="102"/>
      <c r="Y49" s="102"/>
      <c r="Z49" s="102"/>
      <c r="AA49" s="102"/>
      <c r="AB49" s="102"/>
      <c r="AC49" s="102"/>
      <c r="AD49" s="102"/>
      <c r="AE49" s="102"/>
      <c r="AF49" s="102"/>
      <c r="AG49" s="102"/>
      <c r="AH49" s="102"/>
      <c r="AI49" s="102"/>
      <c r="AJ49" s="102"/>
      <c r="AK49" s="102"/>
      <c r="AL49" s="102"/>
      <c r="AM49" s="102"/>
      <c r="AN49" s="102"/>
      <c r="AO49" s="102"/>
    </row>
    <row r="50" spans="1:41" ht="85.5" customHeight="1">
      <c r="A50" s="141"/>
      <c r="B50" s="98"/>
      <c r="C50" s="98"/>
      <c r="D50" s="98"/>
      <c r="E50" s="98"/>
      <c r="F50" s="98"/>
      <c r="G50" s="98"/>
      <c r="H50" s="142"/>
      <c r="I50" s="98"/>
      <c r="J50" s="142"/>
      <c r="K50" s="142"/>
      <c r="L50" s="142"/>
      <c r="M50" s="142"/>
      <c r="N50" s="142"/>
      <c r="O50" s="142"/>
      <c r="P50" s="142"/>
      <c r="Q50" s="142"/>
      <c r="R50" s="142"/>
      <c r="S50" s="142"/>
      <c r="T50" s="142"/>
      <c r="U50" s="142"/>
      <c r="V50" s="142"/>
      <c r="W50" s="142"/>
      <c r="X50" s="102"/>
      <c r="Y50" s="102"/>
      <c r="Z50" s="102"/>
      <c r="AA50" s="102"/>
      <c r="AB50" s="102"/>
      <c r="AC50" s="102"/>
      <c r="AD50" s="102"/>
      <c r="AE50" s="102"/>
      <c r="AF50" s="102"/>
      <c r="AG50" s="102"/>
      <c r="AH50" s="102"/>
      <c r="AI50" s="102"/>
      <c r="AJ50" s="102"/>
      <c r="AK50" s="102"/>
      <c r="AL50" s="102"/>
      <c r="AM50" s="102"/>
      <c r="AN50" s="102"/>
      <c r="AO50" s="102"/>
    </row>
    <row r="51" spans="1:41" ht="85.5" customHeight="1">
      <c r="A51" s="141"/>
      <c r="B51" s="98"/>
      <c r="C51" s="98"/>
      <c r="D51" s="98"/>
      <c r="E51" s="98"/>
      <c r="F51" s="98"/>
      <c r="G51" s="98"/>
      <c r="H51" s="142"/>
      <c r="I51" s="98"/>
      <c r="J51" s="142"/>
      <c r="K51" s="142"/>
      <c r="L51" s="142"/>
      <c r="M51" s="142"/>
      <c r="N51" s="142"/>
      <c r="O51" s="142"/>
      <c r="P51" s="142"/>
      <c r="Q51" s="142"/>
      <c r="R51" s="142"/>
      <c r="S51" s="142"/>
      <c r="T51" s="142"/>
      <c r="U51" s="142"/>
      <c r="V51" s="142"/>
      <c r="W51" s="142"/>
      <c r="X51" s="102"/>
      <c r="Y51" s="102"/>
      <c r="Z51" s="102"/>
      <c r="AA51" s="102"/>
      <c r="AB51" s="102"/>
      <c r="AC51" s="102"/>
      <c r="AD51" s="102"/>
      <c r="AE51" s="102"/>
      <c r="AF51" s="102"/>
      <c r="AG51" s="102"/>
      <c r="AH51" s="102"/>
      <c r="AI51" s="102"/>
      <c r="AJ51" s="102"/>
      <c r="AK51" s="102"/>
      <c r="AL51" s="102"/>
      <c r="AM51" s="102"/>
      <c r="AN51" s="102"/>
      <c r="AO51" s="102"/>
    </row>
    <row r="52" spans="1:41" ht="85.5" customHeight="1">
      <c r="A52" s="141"/>
      <c r="B52" s="98"/>
      <c r="C52" s="98"/>
      <c r="D52" s="98"/>
      <c r="E52" s="98"/>
      <c r="F52" s="98"/>
      <c r="G52" s="98"/>
      <c r="H52" s="142"/>
      <c r="I52" s="98"/>
      <c r="J52" s="142"/>
      <c r="K52" s="142"/>
      <c r="L52" s="142"/>
      <c r="M52" s="142"/>
      <c r="N52" s="142"/>
      <c r="O52" s="142"/>
      <c r="P52" s="142"/>
      <c r="Q52" s="142"/>
      <c r="R52" s="142"/>
      <c r="S52" s="142"/>
      <c r="T52" s="142"/>
      <c r="U52" s="142"/>
      <c r="V52" s="142"/>
      <c r="W52" s="142"/>
      <c r="X52" s="102"/>
      <c r="Y52" s="102"/>
      <c r="Z52" s="102"/>
      <c r="AA52" s="102"/>
      <c r="AB52" s="102"/>
      <c r="AC52" s="102"/>
      <c r="AD52" s="102"/>
      <c r="AE52" s="102"/>
      <c r="AF52" s="102"/>
      <c r="AG52" s="102"/>
      <c r="AH52" s="102"/>
      <c r="AI52" s="102"/>
      <c r="AJ52" s="102"/>
      <c r="AK52" s="102"/>
      <c r="AL52" s="102"/>
      <c r="AM52" s="102"/>
      <c r="AN52" s="102"/>
      <c r="AO52" s="102"/>
    </row>
    <row r="53" spans="1:41" ht="85.5" customHeight="1">
      <c r="A53" s="141"/>
      <c r="B53" s="98"/>
      <c r="C53" s="98"/>
      <c r="D53" s="98"/>
      <c r="E53" s="98"/>
      <c r="F53" s="98"/>
      <c r="G53" s="98"/>
      <c r="H53" s="142"/>
      <c r="I53" s="98"/>
      <c r="J53" s="142"/>
      <c r="K53" s="142"/>
      <c r="L53" s="142"/>
      <c r="M53" s="142"/>
      <c r="N53" s="142"/>
      <c r="O53" s="142"/>
      <c r="P53" s="142"/>
      <c r="Q53" s="142"/>
      <c r="R53" s="142"/>
      <c r="S53" s="142"/>
      <c r="T53" s="142"/>
      <c r="U53" s="142"/>
      <c r="V53" s="142"/>
      <c r="W53" s="142"/>
      <c r="X53" s="102"/>
      <c r="Y53" s="102"/>
      <c r="Z53" s="102"/>
      <c r="AA53" s="102"/>
      <c r="AB53" s="102"/>
      <c r="AC53" s="102"/>
      <c r="AD53" s="102"/>
      <c r="AE53" s="102"/>
      <c r="AF53" s="102"/>
      <c r="AG53" s="102"/>
      <c r="AH53" s="102"/>
      <c r="AI53" s="102"/>
      <c r="AJ53" s="102"/>
      <c r="AK53" s="102"/>
      <c r="AL53" s="102"/>
      <c r="AM53" s="102"/>
      <c r="AN53" s="102"/>
      <c r="AO53" s="102"/>
    </row>
    <row r="54" spans="1:41" ht="85.5" customHeight="1">
      <c r="A54" s="141"/>
      <c r="B54" s="98"/>
      <c r="C54" s="98"/>
      <c r="D54" s="98"/>
      <c r="E54" s="98"/>
      <c r="F54" s="98"/>
      <c r="G54" s="98"/>
      <c r="H54" s="142"/>
      <c r="I54" s="98"/>
      <c r="J54" s="142"/>
      <c r="K54" s="142"/>
      <c r="L54" s="142"/>
      <c r="M54" s="142"/>
      <c r="N54" s="142"/>
      <c r="O54" s="142"/>
      <c r="P54" s="142"/>
      <c r="Q54" s="142"/>
      <c r="R54" s="142"/>
      <c r="S54" s="142"/>
      <c r="T54" s="142"/>
      <c r="U54" s="142"/>
      <c r="V54" s="142"/>
      <c r="W54" s="142"/>
      <c r="X54" s="102"/>
      <c r="Y54" s="102"/>
      <c r="Z54" s="102"/>
      <c r="AA54" s="102"/>
      <c r="AB54" s="102"/>
      <c r="AC54" s="102"/>
      <c r="AD54" s="102"/>
      <c r="AE54" s="102"/>
      <c r="AF54" s="102"/>
      <c r="AG54" s="102"/>
      <c r="AH54" s="102"/>
      <c r="AI54" s="102"/>
      <c r="AJ54" s="102"/>
      <c r="AK54" s="102"/>
      <c r="AL54" s="102"/>
      <c r="AM54" s="102"/>
      <c r="AN54" s="102"/>
      <c r="AO54" s="102"/>
    </row>
    <row r="55" spans="1:41" ht="85.5" customHeight="1">
      <c r="A55" s="141"/>
      <c r="B55" s="98"/>
      <c r="C55" s="98"/>
      <c r="D55" s="98"/>
      <c r="E55" s="98"/>
      <c r="F55" s="98"/>
      <c r="G55" s="98"/>
      <c r="H55" s="142"/>
      <c r="I55" s="98"/>
      <c r="J55" s="142"/>
      <c r="K55" s="142"/>
      <c r="L55" s="142"/>
      <c r="M55" s="142"/>
      <c r="N55" s="142"/>
      <c r="O55" s="142"/>
      <c r="P55" s="142"/>
      <c r="Q55" s="142"/>
      <c r="R55" s="142"/>
      <c r="S55" s="142"/>
      <c r="T55" s="142"/>
      <c r="U55" s="142"/>
      <c r="V55" s="142"/>
      <c r="W55" s="142"/>
      <c r="X55" s="102"/>
      <c r="Y55" s="102"/>
      <c r="Z55" s="102"/>
      <c r="AA55" s="102"/>
      <c r="AB55" s="102"/>
      <c r="AC55" s="102"/>
      <c r="AD55" s="102"/>
      <c r="AE55" s="102"/>
      <c r="AF55" s="102"/>
      <c r="AG55" s="102"/>
      <c r="AH55" s="102"/>
      <c r="AI55" s="102"/>
      <c r="AJ55" s="102"/>
      <c r="AK55" s="102"/>
      <c r="AL55" s="102"/>
      <c r="AM55" s="102"/>
      <c r="AN55" s="102"/>
      <c r="AO55" s="102"/>
    </row>
    <row r="56" spans="1:41" ht="85.5" customHeight="1">
      <c r="A56" s="141"/>
      <c r="B56" s="98"/>
      <c r="C56" s="98"/>
      <c r="D56" s="98"/>
      <c r="E56" s="98"/>
      <c r="F56" s="98"/>
      <c r="G56" s="98"/>
      <c r="H56" s="142"/>
      <c r="I56" s="98"/>
      <c r="J56" s="142"/>
      <c r="K56" s="142"/>
      <c r="L56" s="142"/>
      <c r="M56" s="142"/>
      <c r="N56" s="142"/>
      <c r="O56" s="142"/>
      <c r="P56" s="142"/>
      <c r="Q56" s="142"/>
      <c r="R56" s="142"/>
      <c r="S56" s="142"/>
      <c r="T56" s="142"/>
      <c r="U56" s="142"/>
      <c r="V56" s="142"/>
      <c r="W56" s="142"/>
      <c r="X56" s="102"/>
      <c r="Y56" s="102"/>
      <c r="Z56" s="102"/>
      <c r="AA56" s="102"/>
      <c r="AB56" s="102"/>
      <c r="AC56" s="102"/>
      <c r="AD56" s="102"/>
      <c r="AE56" s="102"/>
      <c r="AF56" s="102"/>
      <c r="AG56" s="102"/>
      <c r="AH56" s="102"/>
      <c r="AI56" s="102"/>
      <c r="AJ56" s="102"/>
      <c r="AK56" s="102"/>
      <c r="AL56" s="102"/>
      <c r="AM56" s="102"/>
      <c r="AN56" s="102"/>
      <c r="AO56" s="102"/>
    </row>
    <row r="57" spans="1:41" ht="85.5" customHeight="1">
      <c r="A57" s="141"/>
      <c r="B57" s="98"/>
      <c r="C57" s="98"/>
      <c r="D57" s="98"/>
      <c r="E57" s="98"/>
      <c r="F57" s="98"/>
      <c r="G57" s="98"/>
      <c r="H57" s="142"/>
      <c r="I57" s="98"/>
      <c r="J57" s="142"/>
      <c r="K57" s="142"/>
      <c r="L57" s="142"/>
      <c r="M57" s="142"/>
      <c r="N57" s="142"/>
      <c r="O57" s="142"/>
      <c r="P57" s="142"/>
      <c r="Q57" s="142"/>
      <c r="R57" s="142"/>
      <c r="S57" s="142"/>
      <c r="T57" s="142"/>
      <c r="U57" s="142"/>
      <c r="V57" s="142"/>
      <c r="W57" s="142"/>
      <c r="X57" s="102"/>
      <c r="Y57" s="102"/>
      <c r="Z57" s="102"/>
      <c r="AA57" s="102"/>
      <c r="AB57" s="102"/>
      <c r="AC57" s="102"/>
      <c r="AD57" s="102"/>
      <c r="AE57" s="102"/>
      <c r="AF57" s="102"/>
      <c r="AG57" s="102"/>
      <c r="AH57" s="102"/>
      <c r="AI57" s="102"/>
      <c r="AJ57" s="102"/>
      <c r="AK57" s="102"/>
      <c r="AL57" s="102"/>
      <c r="AM57" s="102"/>
      <c r="AN57" s="102"/>
      <c r="AO57" s="102"/>
    </row>
    <row r="58" spans="1:41" ht="85.5" customHeight="1">
      <c r="A58" s="141"/>
      <c r="B58" s="98"/>
      <c r="C58" s="98"/>
      <c r="D58" s="98"/>
      <c r="E58" s="98"/>
      <c r="F58" s="98"/>
      <c r="G58" s="98"/>
      <c r="H58" s="142"/>
      <c r="I58" s="98"/>
      <c r="J58" s="142"/>
      <c r="K58" s="142"/>
      <c r="L58" s="142"/>
      <c r="M58" s="142"/>
      <c r="N58" s="142"/>
      <c r="O58" s="142"/>
      <c r="P58" s="142"/>
      <c r="Q58" s="142"/>
      <c r="R58" s="142"/>
      <c r="S58" s="142"/>
      <c r="T58" s="142"/>
      <c r="U58" s="142"/>
      <c r="V58" s="142"/>
      <c r="W58" s="142"/>
      <c r="X58" s="102"/>
      <c r="Y58" s="102"/>
      <c r="Z58" s="102"/>
      <c r="AA58" s="102"/>
      <c r="AB58" s="102"/>
      <c r="AC58" s="102"/>
      <c r="AD58" s="102"/>
      <c r="AE58" s="102"/>
      <c r="AF58" s="102"/>
      <c r="AG58" s="102"/>
      <c r="AH58" s="102"/>
      <c r="AI58" s="102"/>
      <c r="AJ58" s="102"/>
      <c r="AK58" s="102"/>
      <c r="AL58" s="102"/>
      <c r="AM58" s="102"/>
      <c r="AN58" s="102"/>
      <c r="AO58" s="102"/>
    </row>
    <row r="59" spans="1:41" ht="85.5" customHeight="1">
      <c r="A59" s="141"/>
      <c r="B59" s="98"/>
      <c r="C59" s="98"/>
      <c r="D59" s="98"/>
      <c r="E59" s="98"/>
      <c r="F59" s="98"/>
      <c r="G59" s="98"/>
      <c r="H59" s="142"/>
      <c r="I59" s="98"/>
      <c r="J59" s="142"/>
      <c r="K59" s="142"/>
      <c r="L59" s="142"/>
      <c r="M59" s="142"/>
      <c r="N59" s="142"/>
      <c r="O59" s="142"/>
      <c r="P59" s="142"/>
      <c r="Q59" s="142"/>
      <c r="R59" s="142"/>
      <c r="S59" s="142"/>
      <c r="T59" s="142"/>
      <c r="U59" s="142"/>
      <c r="V59" s="142"/>
      <c r="W59" s="142"/>
      <c r="X59" s="102"/>
      <c r="Y59" s="102"/>
      <c r="Z59" s="102"/>
      <c r="AA59" s="102"/>
      <c r="AB59" s="102"/>
      <c r="AC59" s="102"/>
      <c r="AD59" s="102"/>
      <c r="AE59" s="102"/>
      <c r="AF59" s="102"/>
      <c r="AG59" s="102"/>
      <c r="AH59" s="102"/>
      <c r="AI59" s="102"/>
      <c r="AJ59" s="102"/>
      <c r="AK59" s="102"/>
      <c r="AL59" s="102"/>
      <c r="AM59" s="102"/>
      <c r="AN59" s="102"/>
      <c r="AO59" s="102"/>
    </row>
    <row r="60" spans="1:41" ht="85.5" customHeight="1">
      <c r="A60" s="141"/>
      <c r="B60" s="98"/>
      <c r="C60" s="98"/>
      <c r="D60" s="98"/>
      <c r="E60" s="98"/>
      <c r="F60" s="98"/>
      <c r="G60" s="98"/>
      <c r="H60" s="142"/>
      <c r="I60" s="98"/>
      <c r="J60" s="142"/>
      <c r="K60" s="142"/>
      <c r="L60" s="142"/>
      <c r="M60" s="142"/>
      <c r="N60" s="142"/>
      <c r="O60" s="142"/>
      <c r="P60" s="142"/>
      <c r="Q60" s="142"/>
      <c r="R60" s="142"/>
      <c r="S60" s="142"/>
      <c r="T60" s="142"/>
      <c r="U60" s="142"/>
      <c r="V60" s="142"/>
      <c r="W60" s="142"/>
      <c r="X60" s="102"/>
      <c r="Y60" s="102"/>
      <c r="Z60" s="102"/>
      <c r="AA60" s="102"/>
      <c r="AB60" s="102"/>
      <c r="AC60" s="102"/>
      <c r="AD60" s="102"/>
      <c r="AE60" s="102"/>
      <c r="AF60" s="102"/>
      <c r="AG60" s="102"/>
      <c r="AH60" s="102"/>
      <c r="AI60" s="102"/>
      <c r="AJ60" s="102"/>
      <c r="AK60" s="102"/>
      <c r="AL60" s="102"/>
      <c r="AM60" s="102"/>
      <c r="AN60" s="102"/>
      <c r="AO60" s="102"/>
    </row>
    <row r="61" spans="1:41" ht="85.5" customHeight="1">
      <c r="A61" s="141"/>
      <c r="B61" s="98"/>
      <c r="C61" s="98"/>
      <c r="D61" s="98"/>
      <c r="E61" s="98"/>
      <c r="F61" s="98"/>
      <c r="G61" s="98"/>
      <c r="H61" s="142"/>
      <c r="I61" s="98"/>
      <c r="J61" s="142"/>
      <c r="K61" s="142"/>
      <c r="L61" s="142"/>
      <c r="M61" s="142"/>
      <c r="N61" s="142"/>
      <c r="O61" s="142"/>
      <c r="P61" s="142"/>
      <c r="Q61" s="142"/>
      <c r="R61" s="142"/>
      <c r="S61" s="142"/>
      <c r="T61" s="142"/>
      <c r="U61" s="142"/>
      <c r="V61" s="142"/>
      <c r="W61" s="142"/>
      <c r="X61" s="102"/>
      <c r="Y61" s="102"/>
      <c r="Z61" s="102"/>
      <c r="AA61" s="102"/>
      <c r="AB61" s="102"/>
      <c r="AC61" s="102"/>
      <c r="AD61" s="102"/>
      <c r="AE61" s="102"/>
      <c r="AF61" s="102"/>
      <c r="AG61" s="102"/>
      <c r="AH61" s="102"/>
      <c r="AI61" s="102"/>
      <c r="AJ61" s="102"/>
      <c r="AK61" s="102"/>
      <c r="AL61" s="102"/>
      <c r="AM61" s="102"/>
      <c r="AN61" s="102"/>
      <c r="AO61" s="102"/>
    </row>
    <row r="62" spans="1:41" ht="85.5" customHeight="1">
      <c r="A62" s="141"/>
      <c r="B62" s="98"/>
      <c r="C62" s="98"/>
      <c r="D62" s="98"/>
      <c r="E62" s="98"/>
      <c r="F62" s="98"/>
      <c r="G62" s="98"/>
      <c r="H62" s="142"/>
      <c r="I62" s="98"/>
      <c r="J62" s="142"/>
      <c r="K62" s="142"/>
      <c r="L62" s="142"/>
      <c r="M62" s="142"/>
      <c r="N62" s="142"/>
      <c r="O62" s="142"/>
      <c r="P62" s="142"/>
      <c r="Q62" s="142"/>
      <c r="R62" s="142"/>
      <c r="S62" s="142"/>
      <c r="T62" s="142"/>
      <c r="U62" s="142"/>
      <c r="V62" s="142"/>
      <c r="W62" s="142"/>
      <c r="X62" s="102"/>
      <c r="Y62" s="102"/>
      <c r="Z62" s="102"/>
      <c r="AA62" s="102"/>
      <c r="AB62" s="102"/>
      <c r="AC62" s="102"/>
      <c r="AD62" s="102"/>
      <c r="AE62" s="102"/>
      <c r="AF62" s="102"/>
      <c r="AG62" s="102"/>
      <c r="AH62" s="102"/>
      <c r="AI62" s="102"/>
      <c r="AJ62" s="102"/>
      <c r="AK62" s="102"/>
      <c r="AL62" s="102"/>
      <c r="AM62" s="102"/>
      <c r="AN62" s="102"/>
      <c r="AO62" s="102"/>
    </row>
    <row r="63" spans="1:41" ht="85.5" customHeight="1">
      <c r="A63" s="141"/>
      <c r="B63" s="98"/>
      <c r="C63" s="98"/>
      <c r="D63" s="98"/>
      <c r="E63" s="98"/>
      <c r="F63" s="98"/>
      <c r="G63" s="98"/>
      <c r="H63" s="142"/>
      <c r="I63" s="98"/>
      <c r="J63" s="142"/>
      <c r="K63" s="142"/>
      <c r="L63" s="142"/>
      <c r="M63" s="142"/>
      <c r="N63" s="142"/>
      <c r="O63" s="142"/>
      <c r="P63" s="142"/>
      <c r="Q63" s="142"/>
      <c r="R63" s="142"/>
      <c r="S63" s="142"/>
      <c r="T63" s="142"/>
      <c r="U63" s="142"/>
      <c r="V63" s="142"/>
      <c r="W63" s="142"/>
      <c r="X63" s="102"/>
      <c r="Y63" s="102"/>
      <c r="Z63" s="102"/>
      <c r="AA63" s="102"/>
      <c r="AB63" s="102"/>
      <c r="AC63" s="102"/>
      <c r="AD63" s="102"/>
      <c r="AE63" s="102"/>
      <c r="AF63" s="102"/>
      <c r="AG63" s="102"/>
      <c r="AH63" s="102"/>
      <c r="AI63" s="102"/>
      <c r="AJ63" s="102"/>
      <c r="AK63" s="102"/>
      <c r="AL63" s="102"/>
      <c r="AM63" s="102"/>
      <c r="AN63" s="102"/>
      <c r="AO63" s="102"/>
    </row>
    <row r="64" spans="1:41" ht="85.5" customHeight="1">
      <c r="A64" s="141"/>
      <c r="B64" s="98"/>
      <c r="C64" s="98"/>
      <c r="D64" s="98"/>
      <c r="E64" s="98"/>
      <c r="F64" s="98"/>
      <c r="G64" s="98"/>
      <c r="H64" s="142"/>
      <c r="I64" s="98"/>
      <c r="J64" s="142"/>
      <c r="K64" s="142"/>
      <c r="L64" s="142"/>
      <c r="M64" s="142"/>
      <c r="N64" s="142"/>
      <c r="O64" s="142"/>
      <c r="P64" s="142"/>
      <c r="Q64" s="142"/>
      <c r="R64" s="142"/>
      <c r="S64" s="142"/>
      <c r="T64" s="142"/>
      <c r="U64" s="142"/>
      <c r="V64" s="142"/>
      <c r="W64" s="142"/>
      <c r="X64" s="102"/>
      <c r="Y64" s="102"/>
      <c r="Z64" s="102"/>
      <c r="AA64" s="102"/>
      <c r="AB64" s="102"/>
      <c r="AC64" s="102"/>
      <c r="AD64" s="102"/>
      <c r="AE64" s="102"/>
      <c r="AF64" s="102"/>
      <c r="AG64" s="102"/>
      <c r="AH64" s="102"/>
      <c r="AI64" s="102"/>
      <c r="AJ64" s="102"/>
      <c r="AK64" s="102"/>
      <c r="AL64" s="102"/>
      <c r="AM64" s="102"/>
      <c r="AN64" s="102"/>
      <c r="AO64" s="102"/>
    </row>
    <row r="65" spans="1:41" ht="85.5" customHeight="1">
      <c r="A65" s="141"/>
      <c r="B65" s="98"/>
      <c r="C65" s="98"/>
      <c r="D65" s="98"/>
      <c r="E65" s="98"/>
      <c r="F65" s="98"/>
      <c r="G65" s="98"/>
      <c r="H65" s="142"/>
      <c r="I65" s="98"/>
      <c r="J65" s="142"/>
      <c r="K65" s="142"/>
      <c r="L65" s="142"/>
      <c r="M65" s="142"/>
      <c r="N65" s="142"/>
      <c r="O65" s="142"/>
      <c r="P65" s="142"/>
      <c r="Q65" s="142"/>
      <c r="R65" s="142"/>
      <c r="S65" s="142"/>
      <c r="T65" s="142"/>
      <c r="U65" s="142"/>
      <c r="V65" s="142"/>
      <c r="W65" s="142"/>
      <c r="X65" s="102"/>
      <c r="Y65" s="102"/>
      <c r="Z65" s="102"/>
      <c r="AA65" s="102"/>
      <c r="AB65" s="102"/>
      <c r="AC65" s="102"/>
      <c r="AD65" s="102"/>
      <c r="AE65" s="102"/>
      <c r="AF65" s="102"/>
      <c r="AG65" s="102"/>
      <c r="AH65" s="102"/>
      <c r="AI65" s="102"/>
      <c r="AJ65" s="102"/>
      <c r="AK65" s="102"/>
      <c r="AL65" s="102"/>
      <c r="AM65" s="102"/>
      <c r="AN65" s="102"/>
      <c r="AO65" s="102"/>
    </row>
    <row r="66" spans="1:41" ht="85.5" customHeight="1">
      <c r="A66" s="141"/>
      <c r="B66" s="98"/>
      <c r="C66" s="98"/>
      <c r="D66" s="98"/>
      <c r="E66" s="98"/>
      <c r="F66" s="98"/>
      <c r="G66" s="98"/>
      <c r="H66" s="142"/>
      <c r="I66" s="98"/>
      <c r="J66" s="142"/>
      <c r="K66" s="142"/>
      <c r="L66" s="142"/>
      <c r="M66" s="142"/>
      <c r="N66" s="142"/>
      <c r="O66" s="142"/>
      <c r="P66" s="142"/>
      <c r="Q66" s="142"/>
      <c r="R66" s="142"/>
      <c r="S66" s="142"/>
      <c r="T66" s="142"/>
      <c r="U66" s="142"/>
      <c r="V66" s="142"/>
      <c r="W66" s="142"/>
      <c r="X66" s="102"/>
      <c r="Y66" s="102"/>
      <c r="Z66" s="102"/>
      <c r="AA66" s="102"/>
      <c r="AB66" s="102"/>
      <c r="AC66" s="102"/>
      <c r="AD66" s="102"/>
      <c r="AE66" s="102"/>
      <c r="AF66" s="102"/>
      <c r="AG66" s="102"/>
      <c r="AH66" s="102"/>
      <c r="AI66" s="102"/>
      <c r="AJ66" s="102"/>
      <c r="AK66" s="102"/>
      <c r="AL66" s="102"/>
      <c r="AM66" s="102"/>
      <c r="AN66" s="102"/>
      <c r="AO66" s="102"/>
    </row>
    <row r="67" spans="1:41" ht="85.5" customHeight="1">
      <c r="A67" s="141"/>
      <c r="B67" s="98"/>
      <c r="C67" s="98"/>
      <c r="D67" s="98"/>
      <c r="E67" s="98"/>
      <c r="F67" s="98"/>
      <c r="G67" s="98"/>
      <c r="H67" s="142"/>
      <c r="I67" s="98"/>
      <c r="J67" s="142"/>
      <c r="K67" s="142"/>
      <c r="L67" s="142"/>
      <c r="M67" s="142"/>
      <c r="N67" s="142"/>
      <c r="O67" s="142"/>
      <c r="P67" s="142"/>
      <c r="Q67" s="142"/>
      <c r="R67" s="142"/>
      <c r="S67" s="142"/>
      <c r="T67" s="142"/>
      <c r="U67" s="142"/>
      <c r="V67" s="142"/>
      <c r="W67" s="142"/>
      <c r="X67" s="102"/>
      <c r="Y67" s="102"/>
      <c r="Z67" s="102"/>
      <c r="AA67" s="102"/>
      <c r="AB67" s="102"/>
      <c r="AC67" s="102"/>
      <c r="AD67" s="102"/>
      <c r="AE67" s="102"/>
      <c r="AF67" s="102"/>
      <c r="AG67" s="102"/>
      <c r="AH67" s="102"/>
      <c r="AI67" s="102"/>
      <c r="AJ67" s="102"/>
      <c r="AK67" s="102"/>
      <c r="AL67" s="102"/>
      <c r="AM67" s="102"/>
      <c r="AN67" s="102"/>
      <c r="AO67" s="102"/>
    </row>
    <row r="68" spans="1:41" ht="85.5" customHeight="1">
      <c r="A68" s="141"/>
      <c r="B68" s="98"/>
      <c r="C68" s="98"/>
      <c r="D68" s="98"/>
      <c r="E68" s="98"/>
      <c r="F68" s="98"/>
      <c r="G68" s="98"/>
      <c r="H68" s="142"/>
      <c r="I68" s="98"/>
      <c r="J68" s="142"/>
      <c r="K68" s="142"/>
      <c r="L68" s="142"/>
      <c r="M68" s="142"/>
      <c r="N68" s="142"/>
      <c r="O68" s="142"/>
      <c r="P68" s="142"/>
      <c r="Q68" s="142"/>
      <c r="R68" s="142"/>
      <c r="S68" s="142"/>
      <c r="T68" s="142"/>
      <c r="U68" s="142"/>
      <c r="V68" s="142"/>
      <c r="W68" s="142"/>
      <c r="X68" s="102"/>
      <c r="Y68" s="102"/>
      <c r="Z68" s="102"/>
      <c r="AA68" s="102"/>
      <c r="AB68" s="102"/>
      <c r="AC68" s="102"/>
      <c r="AD68" s="102"/>
      <c r="AE68" s="102"/>
      <c r="AF68" s="102"/>
      <c r="AG68" s="102"/>
      <c r="AH68" s="102"/>
      <c r="AI68" s="102"/>
      <c r="AJ68" s="102"/>
      <c r="AK68" s="102"/>
      <c r="AL68" s="102"/>
      <c r="AM68" s="102"/>
      <c r="AN68" s="102"/>
      <c r="AO68" s="102"/>
    </row>
    <row r="69" spans="1:41" ht="85.5" customHeight="1">
      <c r="A69" s="141"/>
      <c r="B69" s="98"/>
      <c r="C69" s="98"/>
      <c r="D69" s="98"/>
      <c r="E69" s="98"/>
      <c r="F69" s="98"/>
      <c r="G69" s="98"/>
      <c r="H69" s="142"/>
      <c r="I69" s="98"/>
      <c r="J69" s="142"/>
      <c r="K69" s="142"/>
      <c r="L69" s="142"/>
      <c r="M69" s="142"/>
      <c r="N69" s="142"/>
      <c r="O69" s="142"/>
      <c r="P69" s="142"/>
      <c r="Q69" s="142"/>
      <c r="R69" s="142"/>
      <c r="S69" s="142"/>
      <c r="T69" s="142"/>
      <c r="U69" s="142"/>
      <c r="V69" s="142"/>
      <c r="W69" s="142"/>
      <c r="X69" s="102"/>
      <c r="Y69" s="102"/>
      <c r="Z69" s="102"/>
      <c r="AA69" s="102"/>
      <c r="AB69" s="102"/>
      <c r="AC69" s="102"/>
      <c r="AD69" s="102"/>
      <c r="AE69" s="102"/>
      <c r="AF69" s="102"/>
      <c r="AG69" s="102"/>
      <c r="AH69" s="102"/>
      <c r="AI69" s="102"/>
      <c r="AJ69" s="102"/>
      <c r="AK69" s="102"/>
      <c r="AL69" s="102"/>
      <c r="AM69" s="102"/>
      <c r="AN69" s="102"/>
      <c r="AO69" s="102"/>
    </row>
    <row r="70" spans="1:41" ht="85.5" customHeight="1">
      <c r="A70" s="141"/>
      <c r="B70" s="98"/>
      <c r="C70" s="98"/>
      <c r="D70" s="98"/>
      <c r="E70" s="98"/>
      <c r="F70" s="98"/>
      <c r="G70" s="98"/>
      <c r="H70" s="142"/>
      <c r="I70" s="98"/>
      <c r="J70" s="142"/>
      <c r="K70" s="142"/>
      <c r="L70" s="142"/>
      <c r="M70" s="142"/>
      <c r="N70" s="142"/>
      <c r="O70" s="142"/>
      <c r="P70" s="142"/>
      <c r="Q70" s="142"/>
      <c r="R70" s="142"/>
      <c r="S70" s="142"/>
      <c r="T70" s="142"/>
      <c r="U70" s="142"/>
      <c r="V70" s="142"/>
      <c r="W70" s="142"/>
      <c r="X70" s="102"/>
      <c r="Y70" s="102"/>
      <c r="Z70" s="102"/>
      <c r="AA70" s="102"/>
      <c r="AB70" s="102"/>
      <c r="AC70" s="102"/>
      <c r="AD70" s="102"/>
      <c r="AE70" s="102"/>
      <c r="AF70" s="102"/>
      <c r="AG70" s="102"/>
      <c r="AH70" s="102"/>
      <c r="AI70" s="102"/>
      <c r="AJ70" s="102"/>
      <c r="AK70" s="102"/>
      <c r="AL70" s="102"/>
      <c r="AM70" s="102"/>
      <c r="AN70" s="102"/>
      <c r="AO70" s="102"/>
    </row>
    <row r="71" spans="1:41" ht="85.5" customHeight="1">
      <c r="A71" s="141"/>
      <c r="B71" s="98"/>
      <c r="C71" s="98"/>
      <c r="D71" s="98"/>
      <c r="E71" s="98"/>
      <c r="F71" s="98"/>
      <c r="G71" s="98"/>
      <c r="H71" s="142"/>
      <c r="I71" s="98"/>
      <c r="J71" s="142"/>
      <c r="K71" s="142"/>
      <c r="L71" s="142"/>
      <c r="M71" s="142"/>
      <c r="N71" s="142"/>
      <c r="O71" s="142"/>
      <c r="P71" s="142"/>
      <c r="Q71" s="142"/>
      <c r="R71" s="142"/>
      <c r="S71" s="142"/>
      <c r="T71" s="142"/>
      <c r="U71" s="142"/>
      <c r="V71" s="142"/>
      <c r="W71" s="142"/>
      <c r="X71" s="102"/>
      <c r="Y71" s="102"/>
      <c r="Z71" s="102"/>
      <c r="AA71" s="102"/>
      <c r="AB71" s="102"/>
      <c r="AC71" s="102"/>
      <c r="AD71" s="102"/>
      <c r="AE71" s="102"/>
      <c r="AF71" s="102"/>
      <c r="AG71" s="102"/>
      <c r="AH71" s="102"/>
      <c r="AI71" s="102"/>
      <c r="AJ71" s="102"/>
      <c r="AK71" s="102"/>
      <c r="AL71" s="102"/>
      <c r="AM71" s="102"/>
      <c r="AN71" s="102"/>
      <c r="AO71" s="102"/>
    </row>
    <row r="72" spans="1:41" ht="85.5" customHeight="1">
      <c r="A72" s="141"/>
      <c r="B72" s="98"/>
      <c r="C72" s="98"/>
      <c r="D72" s="98"/>
      <c r="E72" s="98"/>
      <c r="F72" s="98"/>
      <c r="G72" s="98"/>
      <c r="H72" s="142"/>
      <c r="I72" s="98"/>
      <c r="J72" s="142"/>
      <c r="K72" s="142"/>
      <c r="L72" s="142"/>
      <c r="M72" s="142"/>
      <c r="N72" s="142"/>
      <c r="O72" s="142"/>
      <c r="P72" s="142"/>
      <c r="Q72" s="142"/>
      <c r="R72" s="142"/>
      <c r="S72" s="142"/>
      <c r="T72" s="142"/>
      <c r="U72" s="142"/>
      <c r="V72" s="142"/>
      <c r="W72" s="142"/>
      <c r="X72" s="102"/>
      <c r="Y72" s="102"/>
      <c r="Z72" s="102"/>
      <c r="AA72" s="102"/>
      <c r="AB72" s="102"/>
      <c r="AC72" s="102"/>
      <c r="AD72" s="102"/>
      <c r="AE72" s="102"/>
      <c r="AF72" s="102"/>
      <c r="AG72" s="102"/>
      <c r="AH72" s="102"/>
      <c r="AI72" s="102"/>
      <c r="AJ72" s="102"/>
      <c r="AK72" s="102"/>
      <c r="AL72" s="102"/>
      <c r="AM72" s="102"/>
      <c r="AN72" s="102"/>
      <c r="AO72" s="102"/>
    </row>
    <row r="73" spans="1:41" ht="85.5" customHeight="1">
      <c r="A73" s="141"/>
      <c r="B73" s="98"/>
      <c r="C73" s="98"/>
      <c r="D73" s="98"/>
      <c r="E73" s="98"/>
      <c r="F73" s="98"/>
      <c r="G73" s="98"/>
      <c r="H73" s="142"/>
      <c r="I73" s="98"/>
      <c r="J73" s="142"/>
      <c r="K73" s="142"/>
      <c r="L73" s="142"/>
      <c r="M73" s="142"/>
      <c r="N73" s="142"/>
      <c r="O73" s="142"/>
      <c r="P73" s="142"/>
      <c r="Q73" s="142"/>
      <c r="R73" s="142"/>
      <c r="S73" s="142"/>
      <c r="T73" s="142"/>
      <c r="U73" s="142"/>
      <c r="V73" s="142"/>
      <c r="W73" s="142"/>
      <c r="X73" s="102"/>
      <c r="Y73" s="102"/>
      <c r="Z73" s="102"/>
      <c r="AA73" s="102"/>
      <c r="AB73" s="102"/>
      <c r="AC73" s="102"/>
      <c r="AD73" s="102"/>
      <c r="AE73" s="102"/>
      <c r="AF73" s="102"/>
      <c r="AG73" s="102"/>
      <c r="AH73" s="102"/>
      <c r="AI73" s="102"/>
      <c r="AJ73" s="102"/>
      <c r="AK73" s="102"/>
      <c r="AL73" s="102"/>
      <c r="AM73" s="102"/>
      <c r="AN73" s="102"/>
      <c r="AO73" s="102"/>
    </row>
    <row r="74" spans="1:41" ht="85.5" customHeight="1">
      <c r="A74" s="141"/>
      <c r="B74" s="98"/>
      <c r="C74" s="98"/>
      <c r="D74" s="98"/>
      <c r="E74" s="98"/>
      <c r="F74" s="98"/>
      <c r="G74" s="98"/>
      <c r="H74" s="142"/>
      <c r="I74" s="98"/>
      <c r="J74" s="142"/>
      <c r="K74" s="142"/>
      <c r="L74" s="142"/>
      <c r="M74" s="142"/>
      <c r="N74" s="142"/>
      <c r="O74" s="142"/>
      <c r="P74" s="142"/>
      <c r="Q74" s="142"/>
      <c r="R74" s="142"/>
      <c r="S74" s="142"/>
      <c r="T74" s="142"/>
      <c r="U74" s="142"/>
      <c r="V74" s="142"/>
      <c r="W74" s="142"/>
      <c r="X74" s="102"/>
      <c r="Y74" s="102"/>
      <c r="Z74" s="102"/>
      <c r="AA74" s="102"/>
      <c r="AB74" s="102"/>
      <c r="AC74" s="102"/>
      <c r="AD74" s="102"/>
      <c r="AE74" s="102"/>
      <c r="AF74" s="102"/>
      <c r="AG74" s="102"/>
      <c r="AH74" s="102"/>
      <c r="AI74" s="102"/>
      <c r="AJ74" s="102"/>
      <c r="AK74" s="102"/>
      <c r="AL74" s="102"/>
      <c r="AM74" s="102"/>
      <c r="AN74" s="102"/>
      <c r="AO74" s="102"/>
    </row>
    <row r="75" spans="1:41" ht="85.5" customHeight="1">
      <c r="A75" s="141"/>
      <c r="B75" s="98"/>
      <c r="C75" s="98"/>
      <c r="D75" s="98"/>
      <c r="E75" s="98"/>
      <c r="F75" s="98"/>
      <c r="G75" s="98"/>
      <c r="H75" s="142"/>
      <c r="I75" s="98"/>
      <c r="J75" s="142"/>
      <c r="K75" s="142"/>
      <c r="L75" s="142"/>
      <c r="M75" s="142"/>
      <c r="N75" s="142"/>
      <c r="O75" s="142"/>
      <c r="P75" s="142"/>
      <c r="Q75" s="142"/>
      <c r="R75" s="142"/>
      <c r="S75" s="142"/>
      <c r="T75" s="142"/>
      <c r="U75" s="142"/>
      <c r="V75" s="142"/>
      <c r="W75" s="142"/>
      <c r="X75" s="102"/>
      <c r="Y75" s="102"/>
      <c r="Z75" s="102"/>
      <c r="AA75" s="102"/>
      <c r="AB75" s="102"/>
      <c r="AC75" s="102"/>
      <c r="AD75" s="102"/>
      <c r="AE75" s="102"/>
      <c r="AF75" s="102"/>
      <c r="AG75" s="102"/>
      <c r="AH75" s="102"/>
      <c r="AI75" s="102"/>
      <c r="AJ75" s="102"/>
      <c r="AK75" s="102"/>
      <c r="AL75" s="102"/>
      <c r="AM75" s="102"/>
      <c r="AN75" s="102"/>
      <c r="AO75" s="102"/>
    </row>
    <row r="76" spans="1:41" ht="85.5" customHeight="1">
      <c r="A76" s="141"/>
      <c r="B76" s="98"/>
      <c r="C76" s="98"/>
      <c r="D76" s="98"/>
      <c r="E76" s="98"/>
      <c r="F76" s="98"/>
      <c r="G76" s="98"/>
      <c r="H76" s="142"/>
      <c r="I76" s="98"/>
      <c r="J76" s="142"/>
      <c r="K76" s="142"/>
      <c r="L76" s="142"/>
      <c r="M76" s="142"/>
      <c r="N76" s="142"/>
      <c r="O76" s="142"/>
      <c r="P76" s="142"/>
      <c r="Q76" s="142"/>
      <c r="R76" s="142"/>
      <c r="S76" s="142"/>
      <c r="T76" s="142"/>
      <c r="U76" s="142"/>
      <c r="V76" s="142"/>
      <c r="W76" s="142"/>
      <c r="X76" s="102"/>
      <c r="Y76" s="102"/>
      <c r="Z76" s="102"/>
      <c r="AA76" s="102"/>
      <c r="AB76" s="102"/>
      <c r="AC76" s="102"/>
      <c r="AD76" s="102"/>
      <c r="AE76" s="102"/>
      <c r="AF76" s="102"/>
      <c r="AG76" s="102"/>
      <c r="AH76" s="102"/>
      <c r="AI76" s="102"/>
      <c r="AJ76" s="102"/>
      <c r="AK76" s="102"/>
      <c r="AL76" s="102"/>
      <c r="AM76" s="102"/>
      <c r="AN76" s="102"/>
      <c r="AO76" s="102"/>
    </row>
    <row r="77" spans="1:41" ht="85.5" customHeight="1">
      <c r="A77" s="141"/>
      <c r="B77" s="98"/>
      <c r="C77" s="98"/>
      <c r="D77" s="98"/>
      <c r="E77" s="98"/>
      <c r="F77" s="98"/>
      <c r="G77" s="98"/>
      <c r="H77" s="142"/>
      <c r="I77" s="98"/>
      <c r="J77" s="142"/>
      <c r="K77" s="142"/>
      <c r="L77" s="142"/>
      <c r="M77" s="142"/>
      <c r="N77" s="142"/>
      <c r="O77" s="142"/>
      <c r="P77" s="142"/>
      <c r="Q77" s="142"/>
      <c r="R77" s="142"/>
      <c r="S77" s="142"/>
      <c r="T77" s="142"/>
      <c r="U77" s="142"/>
      <c r="V77" s="142"/>
      <c r="W77" s="142"/>
      <c r="X77" s="102"/>
      <c r="Y77" s="102"/>
      <c r="Z77" s="102"/>
      <c r="AA77" s="102"/>
      <c r="AB77" s="102"/>
      <c r="AC77" s="102"/>
      <c r="AD77" s="102"/>
      <c r="AE77" s="102"/>
      <c r="AF77" s="102"/>
      <c r="AG77" s="102"/>
      <c r="AH77" s="102"/>
      <c r="AI77" s="102"/>
      <c r="AJ77" s="102"/>
      <c r="AK77" s="102"/>
      <c r="AL77" s="102"/>
      <c r="AM77" s="102"/>
      <c r="AN77" s="102"/>
      <c r="AO77" s="102"/>
    </row>
    <row r="78" spans="1:41" ht="85.5" customHeight="1">
      <c r="A78" s="141"/>
      <c r="B78" s="98"/>
      <c r="C78" s="98"/>
      <c r="D78" s="98"/>
      <c r="E78" s="98"/>
      <c r="F78" s="98"/>
      <c r="G78" s="98"/>
      <c r="H78" s="142"/>
      <c r="I78" s="98"/>
      <c r="J78" s="142"/>
      <c r="K78" s="142"/>
      <c r="L78" s="142"/>
      <c r="M78" s="142"/>
      <c r="N78" s="142"/>
      <c r="O78" s="142"/>
      <c r="P78" s="142"/>
      <c r="Q78" s="142"/>
      <c r="R78" s="142"/>
      <c r="S78" s="142"/>
      <c r="T78" s="142"/>
      <c r="U78" s="142"/>
      <c r="V78" s="142"/>
      <c r="W78" s="142"/>
      <c r="X78" s="102"/>
      <c r="Y78" s="102"/>
      <c r="Z78" s="102"/>
      <c r="AA78" s="102"/>
      <c r="AB78" s="102"/>
      <c r="AC78" s="102"/>
      <c r="AD78" s="102"/>
      <c r="AE78" s="102"/>
      <c r="AF78" s="102"/>
      <c r="AG78" s="102"/>
      <c r="AH78" s="102"/>
      <c r="AI78" s="102"/>
      <c r="AJ78" s="102"/>
      <c r="AK78" s="102"/>
      <c r="AL78" s="102"/>
      <c r="AM78" s="102"/>
      <c r="AN78" s="102"/>
      <c r="AO78" s="102"/>
    </row>
    <row r="79" spans="1:41" ht="85.5" customHeight="1">
      <c r="A79" s="141"/>
      <c r="B79" s="98"/>
      <c r="C79" s="98"/>
      <c r="D79" s="98"/>
      <c r="E79" s="98"/>
      <c r="F79" s="98"/>
      <c r="G79" s="98"/>
      <c r="H79" s="142"/>
      <c r="I79" s="98"/>
      <c r="J79" s="142"/>
      <c r="K79" s="142"/>
      <c r="L79" s="142"/>
      <c r="M79" s="142"/>
      <c r="N79" s="142"/>
      <c r="O79" s="142"/>
      <c r="P79" s="142"/>
      <c r="Q79" s="142"/>
      <c r="R79" s="142"/>
      <c r="S79" s="142"/>
      <c r="T79" s="142"/>
      <c r="U79" s="142"/>
      <c r="V79" s="142"/>
      <c r="W79" s="142"/>
      <c r="X79" s="102"/>
      <c r="Y79" s="102"/>
      <c r="Z79" s="102"/>
      <c r="AA79" s="102"/>
      <c r="AB79" s="102"/>
      <c r="AC79" s="102"/>
      <c r="AD79" s="102"/>
      <c r="AE79" s="102"/>
      <c r="AF79" s="102"/>
      <c r="AG79" s="102"/>
      <c r="AH79" s="102"/>
      <c r="AI79" s="102"/>
      <c r="AJ79" s="102"/>
      <c r="AK79" s="102"/>
      <c r="AL79" s="102"/>
      <c r="AM79" s="102"/>
      <c r="AN79" s="102"/>
      <c r="AO79" s="102"/>
    </row>
    <row r="80" spans="1:41" ht="85.5" customHeight="1">
      <c r="A80" s="141"/>
      <c r="B80" s="98"/>
      <c r="C80" s="98"/>
      <c r="D80" s="98"/>
      <c r="E80" s="98"/>
      <c r="F80" s="98"/>
      <c r="G80" s="98"/>
      <c r="H80" s="142"/>
      <c r="I80" s="98"/>
      <c r="J80" s="142"/>
      <c r="K80" s="142"/>
      <c r="L80" s="142"/>
      <c r="M80" s="142"/>
      <c r="N80" s="142"/>
      <c r="O80" s="142"/>
      <c r="P80" s="142"/>
      <c r="Q80" s="142"/>
      <c r="R80" s="142"/>
      <c r="S80" s="142"/>
      <c r="T80" s="142"/>
      <c r="U80" s="142"/>
      <c r="V80" s="142"/>
      <c r="W80" s="142"/>
      <c r="X80" s="102"/>
      <c r="Y80" s="102"/>
      <c r="Z80" s="102"/>
      <c r="AA80" s="102"/>
      <c r="AB80" s="102"/>
      <c r="AC80" s="102"/>
      <c r="AD80" s="102"/>
      <c r="AE80" s="102"/>
      <c r="AF80" s="102"/>
      <c r="AG80" s="102"/>
      <c r="AH80" s="102"/>
      <c r="AI80" s="102"/>
      <c r="AJ80" s="102"/>
      <c r="AK80" s="102"/>
      <c r="AL80" s="102"/>
      <c r="AM80" s="102"/>
      <c r="AN80" s="102"/>
      <c r="AO80" s="102"/>
    </row>
    <row r="81" spans="1:41" ht="85.5" customHeight="1">
      <c r="A81" s="141"/>
      <c r="B81" s="98"/>
      <c r="C81" s="98"/>
      <c r="D81" s="98"/>
      <c r="E81" s="98"/>
      <c r="F81" s="98"/>
      <c r="G81" s="98"/>
      <c r="H81" s="142"/>
      <c r="I81" s="98"/>
      <c r="J81" s="142"/>
      <c r="K81" s="142"/>
      <c r="L81" s="142"/>
      <c r="M81" s="142"/>
      <c r="N81" s="142"/>
      <c r="O81" s="142"/>
      <c r="P81" s="142"/>
      <c r="Q81" s="142"/>
      <c r="R81" s="142"/>
      <c r="S81" s="142"/>
      <c r="T81" s="142"/>
      <c r="U81" s="142"/>
      <c r="V81" s="142"/>
      <c r="W81" s="142"/>
      <c r="X81" s="102"/>
      <c r="Y81" s="102"/>
      <c r="Z81" s="102"/>
      <c r="AA81" s="102"/>
      <c r="AB81" s="102"/>
      <c r="AC81" s="102"/>
      <c r="AD81" s="102"/>
      <c r="AE81" s="102"/>
      <c r="AF81" s="102"/>
      <c r="AG81" s="102"/>
      <c r="AH81" s="102"/>
      <c r="AI81" s="102"/>
      <c r="AJ81" s="102"/>
      <c r="AK81" s="102"/>
      <c r="AL81" s="102"/>
      <c r="AM81" s="102"/>
      <c r="AN81" s="102"/>
      <c r="AO81" s="102"/>
    </row>
    <row r="82" spans="1:41" ht="85.5" customHeight="1">
      <c r="A82" s="141"/>
      <c r="B82" s="98"/>
      <c r="C82" s="98"/>
      <c r="D82" s="98"/>
      <c r="E82" s="98"/>
      <c r="F82" s="98"/>
      <c r="G82" s="98"/>
      <c r="H82" s="142"/>
      <c r="I82" s="98"/>
      <c r="J82" s="142"/>
      <c r="K82" s="142"/>
      <c r="L82" s="142"/>
      <c r="M82" s="142"/>
      <c r="N82" s="142"/>
      <c r="O82" s="142"/>
      <c r="P82" s="142"/>
      <c r="Q82" s="142"/>
      <c r="R82" s="142"/>
      <c r="S82" s="142"/>
      <c r="T82" s="142"/>
      <c r="U82" s="142"/>
      <c r="V82" s="142"/>
      <c r="W82" s="142"/>
      <c r="X82" s="102"/>
      <c r="Y82" s="102"/>
      <c r="Z82" s="102"/>
      <c r="AA82" s="102"/>
      <c r="AB82" s="102"/>
      <c r="AC82" s="102"/>
      <c r="AD82" s="102"/>
      <c r="AE82" s="102"/>
      <c r="AF82" s="102"/>
      <c r="AG82" s="102"/>
      <c r="AH82" s="102"/>
      <c r="AI82" s="102"/>
      <c r="AJ82" s="102"/>
      <c r="AK82" s="102"/>
      <c r="AL82" s="102"/>
      <c r="AM82" s="102"/>
      <c r="AN82" s="102"/>
      <c r="AO82" s="102"/>
    </row>
    <row r="83" spans="1:41" ht="85.5" customHeight="1">
      <c r="A83" s="141"/>
      <c r="B83" s="98"/>
      <c r="C83" s="98"/>
      <c r="D83" s="98"/>
      <c r="E83" s="98"/>
      <c r="F83" s="98"/>
      <c r="G83" s="98"/>
      <c r="H83" s="142"/>
      <c r="I83" s="98"/>
      <c r="J83" s="142"/>
      <c r="K83" s="142"/>
      <c r="L83" s="142"/>
      <c r="M83" s="142"/>
      <c r="N83" s="142"/>
      <c r="O83" s="142"/>
      <c r="P83" s="142"/>
      <c r="Q83" s="142"/>
      <c r="R83" s="142"/>
      <c r="S83" s="142"/>
      <c r="T83" s="142"/>
      <c r="U83" s="142"/>
      <c r="V83" s="142"/>
      <c r="W83" s="142"/>
      <c r="X83" s="102"/>
      <c r="Y83" s="102"/>
      <c r="Z83" s="102"/>
      <c r="AA83" s="102"/>
      <c r="AB83" s="102"/>
      <c r="AC83" s="102"/>
      <c r="AD83" s="102"/>
      <c r="AE83" s="102"/>
      <c r="AF83" s="102"/>
      <c r="AG83" s="102"/>
      <c r="AH83" s="102"/>
      <c r="AI83" s="102"/>
      <c r="AJ83" s="102"/>
      <c r="AK83" s="102"/>
      <c r="AL83" s="102"/>
      <c r="AM83" s="102"/>
      <c r="AN83" s="102"/>
      <c r="AO83" s="102"/>
    </row>
    <row r="84" spans="1:41" ht="85.5" customHeight="1">
      <c r="A84" s="141"/>
      <c r="B84" s="98"/>
      <c r="C84" s="98"/>
      <c r="D84" s="98"/>
      <c r="E84" s="98"/>
      <c r="F84" s="98"/>
      <c r="G84" s="98"/>
      <c r="H84" s="142"/>
      <c r="I84" s="98"/>
      <c r="J84" s="142"/>
      <c r="K84" s="142"/>
      <c r="L84" s="142"/>
      <c r="M84" s="142"/>
      <c r="N84" s="142"/>
      <c r="O84" s="142"/>
      <c r="P84" s="142"/>
      <c r="Q84" s="142"/>
      <c r="R84" s="142"/>
      <c r="S84" s="142"/>
      <c r="T84" s="142"/>
      <c r="U84" s="142"/>
      <c r="V84" s="142"/>
      <c r="W84" s="142"/>
      <c r="X84" s="102"/>
      <c r="Y84" s="102"/>
      <c r="Z84" s="102"/>
      <c r="AA84" s="102"/>
      <c r="AB84" s="102"/>
      <c r="AC84" s="102"/>
      <c r="AD84" s="102"/>
      <c r="AE84" s="102"/>
      <c r="AF84" s="102"/>
      <c r="AG84" s="102"/>
      <c r="AH84" s="102"/>
      <c r="AI84" s="102"/>
      <c r="AJ84" s="102"/>
      <c r="AK84" s="102"/>
      <c r="AL84" s="102"/>
      <c r="AM84" s="102"/>
      <c r="AN84" s="102"/>
      <c r="AO84" s="102"/>
    </row>
    <row r="85" spans="1:41" ht="85.5" customHeight="1">
      <c r="A85" s="141"/>
      <c r="B85" s="98"/>
      <c r="C85" s="98"/>
      <c r="D85" s="98"/>
      <c r="E85" s="98"/>
      <c r="F85" s="98"/>
      <c r="G85" s="98"/>
      <c r="H85" s="142"/>
      <c r="I85" s="98"/>
      <c r="J85" s="142"/>
      <c r="K85" s="142"/>
      <c r="L85" s="142"/>
      <c r="M85" s="142"/>
      <c r="N85" s="142"/>
      <c r="O85" s="142"/>
      <c r="P85" s="142"/>
      <c r="Q85" s="142"/>
      <c r="R85" s="142"/>
      <c r="S85" s="142"/>
      <c r="T85" s="142"/>
      <c r="U85" s="142"/>
      <c r="V85" s="142"/>
      <c r="W85" s="142"/>
      <c r="X85" s="102"/>
      <c r="Y85" s="102"/>
      <c r="Z85" s="102"/>
      <c r="AA85" s="102"/>
      <c r="AB85" s="102"/>
      <c r="AC85" s="102"/>
      <c r="AD85" s="102"/>
      <c r="AE85" s="102"/>
      <c r="AF85" s="102"/>
      <c r="AG85" s="102"/>
      <c r="AH85" s="102"/>
      <c r="AI85" s="102"/>
      <c r="AJ85" s="102"/>
      <c r="AK85" s="102"/>
      <c r="AL85" s="102"/>
      <c r="AM85" s="102"/>
      <c r="AN85" s="102"/>
      <c r="AO85" s="102"/>
    </row>
    <row r="86" spans="1:41" ht="85.5" customHeight="1">
      <c r="A86" s="141"/>
      <c r="B86" s="98"/>
      <c r="C86" s="98"/>
      <c r="D86" s="98"/>
      <c r="E86" s="98"/>
      <c r="F86" s="98"/>
      <c r="G86" s="98"/>
      <c r="H86" s="142"/>
      <c r="I86" s="98"/>
      <c r="J86" s="142"/>
      <c r="K86" s="142"/>
      <c r="L86" s="142"/>
      <c r="M86" s="142"/>
      <c r="N86" s="142"/>
      <c r="O86" s="142"/>
      <c r="P86" s="142"/>
      <c r="Q86" s="142"/>
      <c r="R86" s="142"/>
      <c r="S86" s="142"/>
      <c r="T86" s="142"/>
      <c r="U86" s="142"/>
      <c r="V86" s="142"/>
      <c r="W86" s="142"/>
      <c r="X86" s="102"/>
      <c r="Y86" s="102"/>
      <c r="Z86" s="102"/>
      <c r="AA86" s="102"/>
      <c r="AB86" s="102"/>
      <c r="AC86" s="102"/>
      <c r="AD86" s="102"/>
      <c r="AE86" s="102"/>
      <c r="AF86" s="102"/>
      <c r="AG86" s="102"/>
      <c r="AH86" s="102"/>
      <c r="AI86" s="102"/>
      <c r="AJ86" s="102"/>
      <c r="AK86" s="102"/>
      <c r="AL86" s="102"/>
      <c r="AM86" s="102"/>
      <c r="AN86" s="102"/>
      <c r="AO86" s="102"/>
    </row>
    <row r="87" spans="1:41" ht="85.5" customHeight="1">
      <c r="A87" s="141"/>
      <c r="B87" s="98"/>
      <c r="C87" s="98"/>
      <c r="D87" s="98"/>
      <c r="E87" s="98"/>
      <c r="F87" s="98"/>
      <c r="G87" s="98"/>
      <c r="H87" s="142"/>
      <c r="I87" s="98"/>
      <c r="J87" s="142"/>
      <c r="K87" s="142"/>
      <c r="L87" s="142"/>
      <c r="M87" s="142"/>
      <c r="N87" s="142"/>
      <c r="O87" s="142"/>
      <c r="P87" s="142"/>
      <c r="Q87" s="142"/>
      <c r="R87" s="142"/>
      <c r="S87" s="142"/>
      <c r="T87" s="142"/>
      <c r="U87" s="142"/>
      <c r="V87" s="142"/>
      <c r="W87" s="142"/>
      <c r="X87" s="102"/>
      <c r="Y87" s="102"/>
      <c r="Z87" s="102"/>
      <c r="AA87" s="102"/>
      <c r="AB87" s="102"/>
      <c r="AC87" s="102"/>
      <c r="AD87" s="102"/>
      <c r="AE87" s="102"/>
      <c r="AF87" s="102"/>
      <c r="AG87" s="102"/>
      <c r="AH87" s="102"/>
      <c r="AI87" s="102"/>
      <c r="AJ87" s="102"/>
      <c r="AK87" s="102"/>
      <c r="AL87" s="102"/>
      <c r="AM87" s="102"/>
      <c r="AN87" s="102"/>
      <c r="AO87" s="102"/>
    </row>
    <row r="88" spans="1:41" ht="85.5" customHeight="1">
      <c r="A88" s="141"/>
      <c r="B88" s="98"/>
      <c r="C88" s="98"/>
      <c r="D88" s="98"/>
      <c r="E88" s="98"/>
      <c r="F88" s="98"/>
      <c r="G88" s="98"/>
      <c r="H88" s="142"/>
      <c r="I88" s="98"/>
      <c r="J88" s="142"/>
      <c r="K88" s="142"/>
      <c r="L88" s="142"/>
      <c r="M88" s="142"/>
      <c r="N88" s="142"/>
      <c r="O88" s="142"/>
      <c r="P88" s="142"/>
      <c r="Q88" s="142"/>
      <c r="R88" s="142"/>
      <c r="S88" s="142"/>
      <c r="T88" s="142"/>
      <c r="U88" s="142"/>
      <c r="V88" s="142"/>
      <c r="W88" s="142"/>
      <c r="X88" s="102"/>
      <c r="Y88" s="102"/>
      <c r="Z88" s="102"/>
      <c r="AA88" s="102"/>
      <c r="AB88" s="102"/>
      <c r="AC88" s="102"/>
      <c r="AD88" s="102"/>
      <c r="AE88" s="102"/>
      <c r="AF88" s="102"/>
      <c r="AG88" s="102"/>
      <c r="AH88" s="102"/>
      <c r="AI88" s="102"/>
      <c r="AJ88" s="102"/>
      <c r="AK88" s="102"/>
      <c r="AL88" s="102"/>
      <c r="AM88" s="102"/>
      <c r="AN88" s="102"/>
      <c r="AO88" s="102"/>
    </row>
    <row r="89" spans="1:41" ht="85.5" customHeight="1">
      <c r="A89" s="141"/>
      <c r="B89" s="98"/>
      <c r="C89" s="98"/>
      <c r="D89" s="98"/>
      <c r="E89" s="98"/>
      <c r="F89" s="98"/>
      <c r="G89" s="98"/>
      <c r="H89" s="142"/>
      <c r="I89" s="98"/>
      <c r="J89" s="142"/>
      <c r="K89" s="142"/>
      <c r="L89" s="142"/>
      <c r="M89" s="142"/>
      <c r="N89" s="142"/>
      <c r="O89" s="142"/>
      <c r="P89" s="142"/>
      <c r="Q89" s="142"/>
      <c r="R89" s="142"/>
      <c r="S89" s="142"/>
      <c r="T89" s="142"/>
      <c r="U89" s="142"/>
      <c r="V89" s="142"/>
      <c r="W89" s="142"/>
      <c r="X89" s="102"/>
      <c r="Y89" s="102"/>
      <c r="Z89" s="102"/>
      <c r="AA89" s="102"/>
      <c r="AB89" s="102"/>
      <c r="AC89" s="102"/>
      <c r="AD89" s="102"/>
      <c r="AE89" s="102"/>
      <c r="AF89" s="102"/>
      <c r="AG89" s="102"/>
      <c r="AH89" s="102"/>
      <c r="AI89" s="102"/>
      <c r="AJ89" s="102"/>
      <c r="AK89" s="102"/>
      <c r="AL89" s="102"/>
      <c r="AM89" s="102"/>
      <c r="AN89" s="102"/>
      <c r="AO89" s="102"/>
    </row>
    <row r="90" spans="1:41" ht="85.5" customHeight="1">
      <c r="A90" s="141"/>
      <c r="B90" s="98"/>
      <c r="C90" s="98"/>
      <c r="D90" s="98"/>
      <c r="E90" s="98"/>
      <c r="F90" s="98"/>
      <c r="G90" s="98"/>
      <c r="H90" s="142"/>
      <c r="I90" s="98"/>
      <c r="J90" s="142"/>
      <c r="K90" s="142"/>
      <c r="L90" s="142"/>
      <c r="M90" s="142"/>
      <c r="N90" s="142"/>
      <c r="O90" s="142"/>
      <c r="P90" s="142"/>
      <c r="Q90" s="142"/>
      <c r="R90" s="142"/>
      <c r="S90" s="142"/>
      <c r="T90" s="142"/>
      <c r="U90" s="142"/>
      <c r="V90" s="142"/>
      <c r="W90" s="142"/>
      <c r="X90" s="102"/>
      <c r="Y90" s="102"/>
      <c r="Z90" s="102"/>
      <c r="AA90" s="102"/>
      <c r="AB90" s="102"/>
      <c r="AC90" s="102"/>
      <c r="AD90" s="102"/>
      <c r="AE90" s="102"/>
      <c r="AF90" s="102"/>
      <c r="AG90" s="102"/>
      <c r="AH90" s="102"/>
      <c r="AI90" s="102"/>
      <c r="AJ90" s="102"/>
      <c r="AK90" s="102"/>
      <c r="AL90" s="102"/>
      <c r="AM90" s="102"/>
      <c r="AN90" s="102"/>
      <c r="AO90" s="102"/>
    </row>
    <row r="91" spans="1:41" ht="85.5" customHeight="1">
      <c r="A91" s="141"/>
      <c r="B91" s="98"/>
      <c r="C91" s="98"/>
      <c r="D91" s="98"/>
      <c r="E91" s="98"/>
      <c r="F91" s="98"/>
      <c r="G91" s="98"/>
      <c r="H91" s="142"/>
      <c r="I91" s="98"/>
      <c r="J91" s="142"/>
      <c r="K91" s="142"/>
      <c r="L91" s="142"/>
      <c r="M91" s="142"/>
      <c r="N91" s="142"/>
      <c r="O91" s="142"/>
      <c r="P91" s="142"/>
      <c r="Q91" s="142"/>
      <c r="R91" s="142"/>
      <c r="S91" s="142"/>
      <c r="T91" s="142"/>
      <c r="U91" s="142"/>
      <c r="V91" s="142"/>
      <c r="W91" s="142"/>
      <c r="X91" s="102"/>
      <c r="Y91" s="102"/>
      <c r="Z91" s="102"/>
      <c r="AA91" s="102"/>
      <c r="AB91" s="102"/>
      <c r="AC91" s="102"/>
      <c r="AD91" s="102"/>
      <c r="AE91" s="102"/>
      <c r="AF91" s="102"/>
      <c r="AG91" s="102"/>
      <c r="AH91" s="102"/>
      <c r="AI91" s="102"/>
      <c r="AJ91" s="102"/>
      <c r="AK91" s="102"/>
      <c r="AL91" s="102"/>
      <c r="AM91" s="102"/>
      <c r="AN91" s="102"/>
      <c r="AO91" s="102"/>
    </row>
    <row r="92" spans="1:41" ht="85.5" customHeight="1">
      <c r="A92" s="141"/>
      <c r="B92" s="98"/>
      <c r="C92" s="98"/>
      <c r="D92" s="98"/>
      <c r="E92" s="98"/>
      <c r="F92" s="98"/>
      <c r="G92" s="98"/>
      <c r="H92" s="142"/>
      <c r="I92" s="98"/>
      <c r="J92" s="142"/>
      <c r="K92" s="142"/>
      <c r="L92" s="142"/>
      <c r="M92" s="142"/>
      <c r="N92" s="142"/>
      <c r="O92" s="142"/>
      <c r="P92" s="142"/>
      <c r="Q92" s="142"/>
      <c r="R92" s="142"/>
      <c r="S92" s="142"/>
      <c r="T92" s="142"/>
      <c r="U92" s="142"/>
      <c r="V92" s="142"/>
      <c r="W92" s="142"/>
      <c r="X92" s="102"/>
      <c r="Y92" s="102"/>
      <c r="Z92" s="102"/>
      <c r="AA92" s="102"/>
      <c r="AB92" s="102"/>
      <c r="AC92" s="102"/>
      <c r="AD92" s="102"/>
      <c r="AE92" s="102"/>
      <c r="AF92" s="102"/>
      <c r="AG92" s="102"/>
      <c r="AH92" s="102"/>
      <c r="AI92" s="102"/>
      <c r="AJ92" s="102"/>
      <c r="AK92" s="102"/>
      <c r="AL92" s="102"/>
      <c r="AM92" s="102"/>
      <c r="AN92" s="102"/>
      <c r="AO92" s="102"/>
    </row>
    <row r="93" spans="1:41" ht="85.5" customHeight="1">
      <c r="A93" s="141"/>
      <c r="B93" s="98"/>
      <c r="C93" s="98"/>
      <c r="D93" s="98"/>
      <c r="E93" s="98"/>
      <c r="F93" s="98"/>
      <c r="G93" s="98"/>
      <c r="H93" s="142"/>
      <c r="I93" s="98"/>
      <c r="J93" s="142"/>
      <c r="K93" s="142"/>
      <c r="L93" s="142"/>
      <c r="M93" s="142"/>
      <c r="N93" s="142"/>
      <c r="O93" s="142"/>
      <c r="P93" s="142"/>
      <c r="Q93" s="142"/>
      <c r="R93" s="142"/>
      <c r="S93" s="142"/>
      <c r="T93" s="142"/>
      <c r="U93" s="142"/>
      <c r="V93" s="142"/>
      <c r="W93" s="142"/>
      <c r="X93" s="102"/>
      <c r="Y93" s="102"/>
      <c r="Z93" s="102"/>
      <c r="AA93" s="102"/>
      <c r="AB93" s="102"/>
      <c r="AC93" s="102"/>
      <c r="AD93" s="102"/>
      <c r="AE93" s="102"/>
      <c r="AF93" s="102"/>
      <c r="AG93" s="102"/>
      <c r="AH93" s="102"/>
      <c r="AI93" s="102"/>
      <c r="AJ93" s="102"/>
      <c r="AK93" s="102"/>
      <c r="AL93" s="102"/>
      <c r="AM93" s="102"/>
      <c r="AN93" s="102"/>
      <c r="AO93" s="102"/>
    </row>
    <row r="94" spans="1:41" ht="85.5" customHeight="1">
      <c r="A94" s="141"/>
      <c r="B94" s="98"/>
      <c r="C94" s="98"/>
      <c r="D94" s="98"/>
      <c r="E94" s="98"/>
      <c r="F94" s="98"/>
      <c r="G94" s="98"/>
      <c r="H94" s="142"/>
      <c r="I94" s="98"/>
      <c r="J94" s="142"/>
      <c r="K94" s="142"/>
      <c r="L94" s="142"/>
      <c r="M94" s="142"/>
      <c r="N94" s="142"/>
      <c r="O94" s="142"/>
      <c r="P94" s="142"/>
      <c r="Q94" s="142"/>
      <c r="R94" s="142"/>
      <c r="S94" s="142"/>
      <c r="T94" s="142"/>
      <c r="U94" s="142"/>
      <c r="V94" s="142"/>
      <c r="W94" s="142"/>
      <c r="X94" s="102"/>
      <c r="Y94" s="102"/>
      <c r="Z94" s="102"/>
      <c r="AA94" s="102"/>
      <c r="AB94" s="102"/>
      <c r="AC94" s="102"/>
      <c r="AD94" s="102"/>
      <c r="AE94" s="102"/>
      <c r="AF94" s="102"/>
      <c r="AG94" s="102"/>
      <c r="AH94" s="102"/>
      <c r="AI94" s="102"/>
      <c r="AJ94" s="102"/>
      <c r="AK94" s="102"/>
      <c r="AL94" s="102"/>
      <c r="AM94" s="102"/>
      <c r="AN94" s="102"/>
      <c r="AO94" s="102"/>
    </row>
    <row r="95" spans="1:41" ht="85.5" customHeight="1">
      <c r="A95" s="141"/>
      <c r="B95" s="98"/>
      <c r="C95" s="98"/>
      <c r="D95" s="98"/>
      <c r="E95" s="98"/>
      <c r="F95" s="98"/>
      <c r="G95" s="98"/>
      <c r="H95" s="142"/>
      <c r="I95" s="98"/>
      <c r="J95" s="142"/>
      <c r="K95" s="142"/>
      <c r="L95" s="142"/>
      <c r="M95" s="142"/>
      <c r="N95" s="142"/>
      <c r="O95" s="142"/>
      <c r="P95" s="142"/>
      <c r="Q95" s="142"/>
      <c r="R95" s="142"/>
      <c r="S95" s="142"/>
      <c r="T95" s="142"/>
      <c r="U95" s="142"/>
      <c r="V95" s="142"/>
      <c r="W95" s="142"/>
      <c r="X95" s="102"/>
      <c r="Y95" s="102"/>
      <c r="Z95" s="102"/>
      <c r="AA95" s="102"/>
      <c r="AB95" s="102"/>
      <c r="AC95" s="102"/>
      <c r="AD95" s="102"/>
      <c r="AE95" s="102"/>
      <c r="AF95" s="102"/>
      <c r="AG95" s="102"/>
      <c r="AH95" s="102"/>
      <c r="AI95" s="102"/>
      <c r="AJ95" s="102"/>
      <c r="AK95" s="102"/>
      <c r="AL95" s="102"/>
      <c r="AM95" s="102"/>
      <c r="AN95" s="102"/>
      <c r="AO95" s="102"/>
    </row>
    <row r="96" spans="1:41" ht="85.5" customHeight="1">
      <c r="A96" s="141"/>
      <c r="B96" s="98"/>
      <c r="C96" s="98"/>
      <c r="D96" s="98"/>
      <c r="E96" s="98"/>
      <c r="F96" s="98"/>
      <c r="G96" s="98"/>
      <c r="H96" s="142"/>
      <c r="I96" s="98"/>
      <c r="J96" s="142"/>
      <c r="K96" s="142"/>
      <c r="L96" s="142"/>
      <c r="M96" s="142"/>
      <c r="N96" s="142"/>
      <c r="O96" s="142"/>
      <c r="P96" s="142"/>
      <c r="Q96" s="142"/>
      <c r="R96" s="142"/>
      <c r="S96" s="142"/>
      <c r="T96" s="142"/>
      <c r="U96" s="142"/>
      <c r="V96" s="142"/>
      <c r="W96" s="142"/>
      <c r="X96" s="102"/>
      <c r="Y96" s="102"/>
      <c r="Z96" s="102"/>
      <c r="AA96" s="102"/>
      <c r="AB96" s="102"/>
      <c r="AC96" s="102"/>
      <c r="AD96" s="102"/>
      <c r="AE96" s="102"/>
      <c r="AF96" s="102"/>
      <c r="AG96" s="102"/>
      <c r="AH96" s="102"/>
      <c r="AI96" s="102"/>
      <c r="AJ96" s="102"/>
      <c r="AK96" s="102"/>
      <c r="AL96" s="102"/>
      <c r="AM96" s="102"/>
      <c r="AN96" s="102"/>
      <c r="AO96" s="102"/>
    </row>
    <row r="97" spans="1:41" ht="85.5" customHeight="1">
      <c r="A97" s="141"/>
      <c r="B97" s="98"/>
      <c r="C97" s="98"/>
      <c r="D97" s="98"/>
      <c r="E97" s="98"/>
      <c r="F97" s="98"/>
      <c r="G97" s="98"/>
      <c r="H97" s="142"/>
      <c r="I97" s="98"/>
      <c r="J97" s="142"/>
      <c r="K97" s="142"/>
      <c r="L97" s="142"/>
      <c r="M97" s="142"/>
      <c r="N97" s="142"/>
      <c r="O97" s="142"/>
      <c r="P97" s="142"/>
      <c r="Q97" s="142"/>
      <c r="R97" s="142"/>
      <c r="S97" s="142"/>
      <c r="T97" s="142"/>
      <c r="U97" s="142"/>
      <c r="V97" s="142"/>
      <c r="W97" s="142"/>
      <c r="X97" s="102"/>
      <c r="Y97" s="102"/>
      <c r="Z97" s="102"/>
      <c r="AA97" s="102"/>
      <c r="AB97" s="102"/>
      <c r="AC97" s="102"/>
      <c r="AD97" s="102"/>
      <c r="AE97" s="102"/>
      <c r="AF97" s="102"/>
      <c r="AG97" s="102"/>
      <c r="AH97" s="102"/>
      <c r="AI97" s="102"/>
      <c r="AJ97" s="102"/>
      <c r="AK97" s="102"/>
      <c r="AL97" s="102"/>
      <c r="AM97" s="102"/>
      <c r="AN97" s="102"/>
      <c r="AO97" s="102"/>
    </row>
    <row r="98" spans="1:41" ht="85.5" customHeight="1">
      <c r="A98" s="141"/>
      <c r="B98" s="98"/>
      <c r="C98" s="98"/>
      <c r="D98" s="98"/>
      <c r="E98" s="98"/>
      <c r="F98" s="98"/>
      <c r="G98" s="98"/>
      <c r="H98" s="142"/>
      <c r="I98" s="98"/>
      <c r="J98" s="142"/>
      <c r="K98" s="142"/>
      <c r="L98" s="142"/>
      <c r="M98" s="142"/>
      <c r="N98" s="142"/>
      <c r="O98" s="142"/>
      <c r="P98" s="142"/>
      <c r="Q98" s="142"/>
      <c r="R98" s="142"/>
      <c r="S98" s="142"/>
      <c r="T98" s="142"/>
      <c r="U98" s="142"/>
      <c r="V98" s="142"/>
      <c r="W98" s="142"/>
      <c r="X98" s="102"/>
      <c r="Y98" s="102"/>
      <c r="Z98" s="102"/>
      <c r="AA98" s="102"/>
      <c r="AB98" s="102"/>
      <c r="AC98" s="102"/>
      <c r="AD98" s="102"/>
      <c r="AE98" s="102"/>
      <c r="AF98" s="102"/>
      <c r="AG98" s="102"/>
      <c r="AH98" s="102"/>
      <c r="AI98" s="102"/>
      <c r="AJ98" s="102"/>
      <c r="AK98" s="102"/>
      <c r="AL98" s="102"/>
      <c r="AM98" s="102"/>
      <c r="AN98" s="102"/>
      <c r="AO98" s="102"/>
    </row>
    <row r="99" spans="1:41" ht="85.5" customHeight="1">
      <c r="A99" s="141"/>
      <c r="B99" s="98"/>
      <c r="C99" s="98"/>
      <c r="D99" s="98"/>
      <c r="E99" s="98"/>
      <c r="F99" s="98"/>
      <c r="G99" s="98"/>
      <c r="H99" s="142"/>
      <c r="I99" s="98"/>
      <c r="J99" s="142"/>
      <c r="K99" s="142"/>
      <c r="L99" s="142"/>
      <c r="M99" s="142"/>
      <c r="N99" s="142"/>
      <c r="O99" s="142"/>
      <c r="P99" s="142"/>
      <c r="Q99" s="142"/>
      <c r="R99" s="142"/>
      <c r="S99" s="142"/>
      <c r="T99" s="142"/>
      <c r="U99" s="142"/>
      <c r="V99" s="142"/>
      <c r="W99" s="142"/>
      <c r="X99" s="102"/>
      <c r="Y99" s="102"/>
      <c r="Z99" s="102"/>
      <c r="AA99" s="102"/>
      <c r="AB99" s="102"/>
      <c r="AC99" s="102"/>
      <c r="AD99" s="102"/>
      <c r="AE99" s="102"/>
      <c r="AF99" s="102"/>
      <c r="AG99" s="102"/>
      <c r="AH99" s="102"/>
      <c r="AI99" s="102"/>
      <c r="AJ99" s="102"/>
      <c r="AK99" s="102"/>
      <c r="AL99" s="102"/>
      <c r="AM99" s="102"/>
      <c r="AN99" s="102"/>
      <c r="AO99" s="102"/>
    </row>
    <row r="100" spans="1:41" ht="85.5" customHeight="1">
      <c r="A100" s="141"/>
      <c r="B100" s="98"/>
      <c r="C100" s="98"/>
      <c r="D100" s="98"/>
      <c r="E100" s="98"/>
      <c r="F100" s="98"/>
      <c r="G100" s="98"/>
      <c r="H100" s="142"/>
      <c r="I100" s="98"/>
      <c r="J100" s="142"/>
      <c r="K100" s="142"/>
      <c r="L100" s="142"/>
      <c r="M100" s="142"/>
      <c r="N100" s="142"/>
      <c r="O100" s="142"/>
      <c r="P100" s="142"/>
      <c r="Q100" s="142"/>
      <c r="R100" s="142"/>
      <c r="S100" s="142"/>
      <c r="T100" s="142"/>
      <c r="U100" s="142"/>
      <c r="V100" s="142"/>
      <c r="W100" s="142"/>
      <c r="X100" s="102"/>
      <c r="Y100" s="102"/>
      <c r="Z100" s="102"/>
      <c r="AA100" s="102"/>
      <c r="AB100" s="102"/>
      <c r="AC100" s="102"/>
      <c r="AD100" s="102"/>
      <c r="AE100" s="102"/>
      <c r="AF100" s="102"/>
      <c r="AG100" s="102"/>
      <c r="AH100" s="102"/>
      <c r="AI100" s="102"/>
      <c r="AJ100" s="102"/>
      <c r="AK100" s="102"/>
      <c r="AL100" s="102"/>
      <c r="AM100" s="102"/>
      <c r="AN100" s="102"/>
      <c r="AO100" s="102"/>
    </row>
    <row r="101" spans="1:41" ht="85.5" customHeight="1">
      <c r="A101" s="141"/>
      <c r="B101" s="98"/>
      <c r="C101" s="98"/>
      <c r="D101" s="98"/>
      <c r="E101" s="98"/>
      <c r="F101" s="98"/>
      <c r="G101" s="98"/>
      <c r="H101" s="142"/>
      <c r="I101" s="98"/>
      <c r="J101" s="142"/>
      <c r="K101" s="142"/>
      <c r="L101" s="142"/>
      <c r="M101" s="142"/>
      <c r="N101" s="142"/>
      <c r="O101" s="142"/>
      <c r="P101" s="142"/>
      <c r="Q101" s="142"/>
      <c r="R101" s="142"/>
      <c r="S101" s="142"/>
      <c r="T101" s="142"/>
      <c r="U101" s="142"/>
      <c r="V101" s="142"/>
      <c r="W101" s="142"/>
      <c r="X101" s="102"/>
      <c r="Y101" s="102"/>
      <c r="Z101" s="102"/>
      <c r="AA101" s="102"/>
      <c r="AB101" s="102"/>
      <c r="AC101" s="102"/>
      <c r="AD101" s="102"/>
      <c r="AE101" s="102"/>
      <c r="AF101" s="102"/>
      <c r="AG101" s="102"/>
      <c r="AH101" s="102"/>
      <c r="AI101" s="102"/>
      <c r="AJ101" s="102"/>
      <c r="AK101" s="102"/>
      <c r="AL101" s="102"/>
      <c r="AM101" s="102"/>
      <c r="AN101" s="102"/>
      <c r="AO101" s="102"/>
    </row>
    <row r="102" spans="1:41" ht="85.5" customHeight="1">
      <c r="A102" s="141"/>
      <c r="B102" s="98"/>
      <c r="C102" s="98"/>
      <c r="D102" s="98"/>
      <c r="E102" s="98"/>
      <c r="F102" s="98"/>
      <c r="G102" s="98"/>
      <c r="H102" s="142"/>
      <c r="I102" s="98"/>
      <c r="J102" s="142"/>
      <c r="K102" s="142"/>
      <c r="L102" s="142"/>
      <c r="M102" s="142"/>
      <c r="N102" s="142"/>
      <c r="O102" s="142"/>
      <c r="P102" s="142"/>
      <c r="Q102" s="142"/>
      <c r="R102" s="142"/>
      <c r="S102" s="142"/>
      <c r="T102" s="142"/>
      <c r="U102" s="142"/>
      <c r="V102" s="142"/>
      <c r="W102" s="142"/>
      <c r="X102" s="102"/>
      <c r="Y102" s="102"/>
      <c r="Z102" s="102"/>
      <c r="AA102" s="102"/>
      <c r="AB102" s="102"/>
      <c r="AC102" s="102"/>
      <c r="AD102" s="102"/>
      <c r="AE102" s="102"/>
      <c r="AF102" s="102"/>
      <c r="AG102" s="102"/>
      <c r="AH102" s="102"/>
      <c r="AI102" s="102"/>
      <c r="AJ102" s="102"/>
      <c r="AK102" s="102"/>
      <c r="AL102" s="102"/>
      <c r="AM102" s="102"/>
      <c r="AN102" s="102"/>
      <c r="AO102" s="102"/>
    </row>
    <row r="103" spans="1:41" ht="85.5" customHeight="1">
      <c r="A103" s="141"/>
      <c r="B103" s="98"/>
      <c r="C103" s="98"/>
      <c r="D103" s="98"/>
      <c r="E103" s="98"/>
      <c r="F103" s="98"/>
      <c r="G103" s="98"/>
      <c r="H103" s="142"/>
      <c r="I103" s="98"/>
      <c r="J103" s="142"/>
      <c r="K103" s="142"/>
      <c r="L103" s="142"/>
      <c r="M103" s="142"/>
      <c r="N103" s="142"/>
      <c r="O103" s="142"/>
      <c r="P103" s="142"/>
      <c r="Q103" s="142"/>
      <c r="R103" s="142"/>
      <c r="S103" s="142"/>
      <c r="T103" s="142"/>
      <c r="U103" s="142"/>
      <c r="V103" s="142"/>
      <c r="W103" s="142"/>
      <c r="X103" s="102"/>
      <c r="Y103" s="102"/>
      <c r="Z103" s="102"/>
      <c r="AA103" s="102"/>
      <c r="AB103" s="102"/>
      <c r="AC103" s="102"/>
      <c r="AD103" s="102"/>
      <c r="AE103" s="102"/>
      <c r="AF103" s="102"/>
      <c r="AG103" s="102"/>
      <c r="AH103" s="102"/>
      <c r="AI103" s="102"/>
      <c r="AJ103" s="102"/>
      <c r="AK103" s="102"/>
      <c r="AL103" s="102"/>
      <c r="AM103" s="102"/>
      <c r="AN103" s="102"/>
      <c r="AO103" s="102"/>
    </row>
    <row r="104" spans="1:41" ht="85.5" customHeight="1">
      <c r="A104" s="141"/>
      <c r="B104" s="98"/>
      <c r="C104" s="98"/>
      <c r="D104" s="98"/>
      <c r="E104" s="98"/>
      <c r="F104" s="98"/>
      <c r="G104" s="98"/>
      <c r="H104" s="142"/>
      <c r="I104" s="98"/>
      <c r="J104" s="142"/>
      <c r="K104" s="142"/>
      <c r="L104" s="142"/>
      <c r="M104" s="142"/>
      <c r="N104" s="142"/>
      <c r="O104" s="142"/>
      <c r="P104" s="142"/>
      <c r="Q104" s="142"/>
      <c r="R104" s="142"/>
      <c r="S104" s="142"/>
      <c r="T104" s="142"/>
      <c r="U104" s="142"/>
      <c r="V104" s="142"/>
      <c r="W104" s="142"/>
      <c r="X104" s="102"/>
      <c r="Y104" s="102"/>
      <c r="Z104" s="102"/>
      <c r="AA104" s="102"/>
      <c r="AB104" s="102"/>
      <c r="AC104" s="102"/>
      <c r="AD104" s="102"/>
      <c r="AE104" s="102"/>
      <c r="AF104" s="102"/>
      <c r="AG104" s="102"/>
      <c r="AH104" s="102"/>
      <c r="AI104" s="102"/>
      <c r="AJ104" s="102"/>
      <c r="AK104" s="102"/>
      <c r="AL104" s="102"/>
      <c r="AM104" s="102"/>
      <c r="AN104" s="102"/>
      <c r="AO104" s="102"/>
    </row>
    <row r="105" spans="1:41" ht="85.5" customHeight="1">
      <c r="A105" s="141"/>
      <c r="B105" s="98"/>
      <c r="C105" s="98"/>
      <c r="D105" s="98"/>
      <c r="E105" s="98"/>
      <c r="F105" s="98"/>
      <c r="G105" s="98"/>
      <c r="H105" s="142"/>
      <c r="I105" s="98"/>
      <c r="J105" s="142"/>
      <c r="K105" s="142"/>
      <c r="L105" s="142"/>
      <c r="M105" s="142"/>
      <c r="N105" s="142"/>
      <c r="O105" s="142"/>
      <c r="P105" s="142"/>
      <c r="Q105" s="142"/>
      <c r="R105" s="142"/>
      <c r="S105" s="142"/>
      <c r="T105" s="142"/>
      <c r="U105" s="142"/>
      <c r="V105" s="142"/>
      <c r="W105" s="142"/>
      <c r="X105" s="102"/>
      <c r="Y105" s="102"/>
      <c r="Z105" s="102"/>
      <c r="AA105" s="102"/>
      <c r="AB105" s="102"/>
      <c r="AC105" s="102"/>
      <c r="AD105" s="102"/>
      <c r="AE105" s="102"/>
      <c r="AF105" s="102"/>
      <c r="AG105" s="102"/>
      <c r="AH105" s="102"/>
      <c r="AI105" s="102"/>
      <c r="AJ105" s="102"/>
      <c r="AK105" s="102"/>
      <c r="AL105" s="102"/>
      <c r="AM105" s="102"/>
      <c r="AN105" s="102"/>
      <c r="AO105" s="102"/>
    </row>
    <row r="106" spans="1:41" ht="85.5" customHeight="1">
      <c r="A106" s="141"/>
      <c r="B106" s="98"/>
      <c r="C106" s="98"/>
      <c r="D106" s="98"/>
      <c r="E106" s="98"/>
      <c r="F106" s="98"/>
      <c r="G106" s="98"/>
      <c r="H106" s="142"/>
      <c r="I106" s="98"/>
      <c r="J106" s="142"/>
      <c r="K106" s="142"/>
      <c r="L106" s="142"/>
      <c r="M106" s="142"/>
      <c r="N106" s="142"/>
      <c r="O106" s="142"/>
      <c r="P106" s="142"/>
      <c r="Q106" s="142"/>
      <c r="R106" s="142"/>
      <c r="S106" s="142"/>
      <c r="T106" s="142"/>
      <c r="U106" s="142"/>
      <c r="V106" s="142"/>
      <c r="W106" s="142"/>
      <c r="X106" s="102"/>
      <c r="Y106" s="102"/>
      <c r="Z106" s="102"/>
      <c r="AA106" s="102"/>
      <c r="AB106" s="102"/>
      <c r="AC106" s="102"/>
      <c r="AD106" s="102"/>
      <c r="AE106" s="102"/>
      <c r="AF106" s="102"/>
      <c r="AG106" s="102"/>
      <c r="AH106" s="102"/>
      <c r="AI106" s="102"/>
      <c r="AJ106" s="102"/>
      <c r="AK106" s="102"/>
      <c r="AL106" s="102"/>
      <c r="AM106" s="102"/>
      <c r="AN106" s="102"/>
      <c r="AO106" s="102"/>
    </row>
    <row r="107" spans="1:41" ht="85.5" customHeight="1">
      <c r="A107" s="141"/>
      <c r="B107" s="98"/>
      <c r="C107" s="98"/>
      <c r="D107" s="98"/>
      <c r="E107" s="98"/>
      <c r="F107" s="98"/>
      <c r="G107" s="98"/>
      <c r="H107" s="142"/>
      <c r="I107" s="98"/>
      <c r="J107" s="142"/>
      <c r="K107" s="142"/>
      <c r="L107" s="142"/>
      <c r="M107" s="142"/>
      <c r="N107" s="142"/>
      <c r="O107" s="142"/>
      <c r="P107" s="142"/>
      <c r="Q107" s="142"/>
      <c r="R107" s="142"/>
      <c r="S107" s="142"/>
      <c r="T107" s="142"/>
      <c r="U107" s="142"/>
      <c r="V107" s="142"/>
      <c r="W107" s="142"/>
      <c r="X107" s="102"/>
      <c r="Y107" s="102"/>
      <c r="Z107" s="102"/>
      <c r="AA107" s="102"/>
      <c r="AB107" s="102"/>
      <c r="AC107" s="102"/>
      <c r="AD107" s="102"/>
      <c r="AE107" s="102"/>
      <c r="AF107" s="102"/>
      <c r="AG107" s="102"/>
      <c r="AH107" s="102"/>
      <c r="AI107" s="102"/>
      <c r="AJ107" s="102"/>
      <c r="AK107" s="102"/>
      <c r="AL107" s="102"/>
      <c r="AM107" s="102"/>
      <c r="AN107" s="102"/>
      <c r="AO107" s="102"/>
    </row>
    <row r="108" spans="1:41" ht="85.5" customHeight="1">
      <c r="A108" s="141"/>
      <c r="B108" s="98"/>
      <c r="C108" s="98"/>
      <c r="D108" s="98"/>
      <c r="E108" s="98"/>
      <c r="F108" s="98"/>
      <c r="G108" s="98"/>
      <c r="H108" s="142"/>
      <c r="I108" s="98"/>
      <c r="J108" s="142"/>
      <c r="K108" s="142"/>
      <c r="L108" s="142"/>
      <c r="M108" s="142"/>
      <c r="N108" s="142"/>
      <c r="O108" s="142"/>
      <c r="P108" s="142"/>
      <c r="Q108" s="142"/>
      <c r="R108" s="142"/>
      <c r="S108" s="142"/>
      <c r="T108" s="142"/>
      <c r="U108" s="142"/>
      <c r="V108" s="142"/>
      <c r="W108" s="142"/>
      <c r="X108" s="102"/>
      <c r="Y108" s="102"/>
      <c r="Z108" s="102"/>
      <c r="AA108" s="102"/>
      <c r="AB108" s="102"/>
      <c r="AC108" s="102"/>
      <c r="AD108" s="102"/>
      <c r="AE108" s="102"/>
      <c r="AF108" s="102"/>
      <c r="AG108" s="102"/>
      <c r="AH108" s="102"/>
      <c r="AI108" s="102"/>
      <c r="AJ108" s="102"/>
      <c r="AK108" s="102"/>
      <c r="AL108" s="102"/>
      <c r="AM108" s="102"/>
      <c r="AN108" s="102"/>
      <c r="AO108" s="102"/>
    </row>
    <row r="109" spans="1:41" ht="85.5" customHeight="1">
      <c r="A109" s="141"/>
      <c r="B109" s="98"/>
      <c r="C109" s="98"/>
      <c r="D109" s="98"/>
      <c r="E109" s="98"/>
      <c r="F109" s="98"/>
      <c r="G109" s="98"/>
      <c r="H109" s="142"/>
      <c r="I109" s="98"/>
      <c r="J109" s="142"/>
      <c r="K109" s="142"/>
      <c r="L109" s="142"/>
      <c r="M109" s="142"/>
      <c r="N109" s="142"/>
      <c r="O109" s="142"/>
      <c r="P109" s="142"/>
      <c r="Q109" s="142"/>
      <c r="R109" s="142"/>
      <c r="S109" s="142"/>
      <c r="T109" s="142"/>
      <c r="U109" s="142"/>
      <c r="V109" s="142"/>
      <c r="W109" s="142"/>
      <c r="X109" s="102"/>
      <c r="Y109" s="102"/>
      <c r="Z109" s="102"/>
      <c r="AA109" s="102"/>
      <c r="AB109" s="102"/>
      <c r="AC109" s="102"/>
      <c r="AD109" s="102"/>
      <c r="AE109" s="102"/>
      <c r="AF109" s="102"/>
      <c r="AG109" s="102"/>
      <c r="AH109" s="102"/>
      <c r="AI109" s="102"/>
      <c r="AJ109" s="102"/>
      <c r="AK109" s="102"/>
      <c r="AL109" s="102"/>
      <c r="AM109" s="102"/>
      <c r="AN109" s="102"/>
      <c r="AO109" s="102"/>
    </row>
    <row r="110" spans="1:41" ht="85.5" customHeight="1">
      <c r="A110" s="141"/>
      <c r="B110" s="98"/>
      <c r="C110" s="98"/>
      <c r="D110" s="98"/>
      <c r="E110" s="98"/>
      <c r="F110" s="98"/>
      <c r="G110" s="98"/>
      <c r="H110" s="142"/>
      <c r="I110" s="98"/>
      <c r="J110" s="142"/>
      <c r="K110" s="142"/>
      <c r="L110" s="142"/>
      <c r="M110" s="142"/>
      <c r="N110" s="142"/>
      <c r="O110" s="142"/>
      <c r="P110" s="142"/>
      <c r="Q110" s="142"/>
      <c r="R110" s="142"/>
      <c r="S110" s="142"/>
      <c r="T110" s="142"/>
      <c r="U110" s="142"/>
      <c r="V110" s="142"/>
      <c r="W110" s="142"/>
      <c r="X110" s="102"/>
      <c r="Y110" s="102"/>
      <c r="Z110" s="102"/>
      <c r="AA110" s="102"/>
      <c r="AB110" s="102"/>
      <c r="AC110" s="102"/>
      <c r="AD110" s="102"/>
      <c r="AE110" s="102"/>
      <c r="AF110" s="102"/>
      <c r="AG110" s="102"/>
      <c r="AH110" s="102"/>
      <c r="AI110" s="102"/>
      <c r="AJ110" s="102"/>
      <c r="AK110" s="102"/>
      <c r="AL110" s="102"/>
      <c r="AM110" s="102"/>
      <c r="AN110" s="102"/>
      <c r="AO110" s="102"/>
    </row>
    <row r="111" spans="1:41" ht="85.5" customHeight="1">
      <c r="A111" s="141"/>
      <c r="B111" s="98"/>
      <c r="C111" s="98"/>
      <c r="D111" s="98"/>
      <c r="E111" s="98"/>
      <c r="F111" s="98"/>
      <c r="G111" s="98"/>
      <c r="H111" s="142"/>
      <c r="I111" s="98"/>
      <c r="J111" s="142"/>
      <c r="K111" s="142"/>
      <c r="L111" s="142"/>
      <c r="M111" s="142"/>
      <c r="N111" s="142"/>
      <c r="O111" s="142"/>
      <c r="P111" s="142"/>
      <c r="Q111" s="142"/>
      <c r="R111" s="142"/>
      <c r="S111" s="142"/>
      <c r="T111" s="142"/>
      <c r="U111" s="142"/>
      <c r="V111" s="142"/>
      <c r="W111" s="142"/>
      <c r="X111" s="102"/>
      <c r="Y111" s="102"/>
      <c r="Z111" s="102"/>
      <c r="AA111" s="102"/>
      <c r="AB111" s="102"/>
      <c r="AC111" s="102"/>
      <c r="AD111" s="102"/>
      <c r="AE111" s="102"/>
      <c r="AF111" s="102"/>
      <c r="AG111" s="102"/>
      <c r="AH111" s="102"/>
      <c r="AI111" s="102"/>
      <c r="AJ111" s="102"/>
      <c r="AK111" s="102"/>
      <c r="AL111" s="102"/>
      <c r="AM111" s="102"/>
      <c r="AN111" s="102"/>
      <c r="AO111" s="102"/>
    </row>
    <row r="112" spans="1:41" ht="85.5" customHeight="1">
      <c r="A112" s="141"/>
      <c r="B112" s="98"/>
      <c r="C112" s="98"/>
      <c r="D112" s="98"/>
      <c r="E112" s="98"/>
      <c r="F112" s="98"/>
      <c r="G112" s="98"/>
      <c r="H112" s="142"/>
      <c r="I112" s="98"/>
      <c r="J112" s="142"/>
      <c r="K112" s="142"/>
      <c r="L112" s="142"/>
      <c r="M112" s="142"/>
      <c r="N112" s="142"/>
      <c r="O112" s="142"/>
      <c r="P112" s="142"/>
      <c r="Q112" s="142"/>
      <c r="R112" s="142"/>
      <c r="S112" s="142"/>
      <c r="T112" s="142"/>
      <c r="U112" s="142"/>
      <c r="V112" s="142"/>
      <c r="W112" s="142"/>
      <c r="X112" s="102"/>
      <c r="Y112" s="102"/>
      <c r="Z112" s="102"/>
      <c r="AA112" s="102"/>
      <c r="AB112" s="102"/>
      <c r="AC112" s="102"/>
      <c r="AD112" s="102"/>
      <c r="AE112" s="102"/>
      <c r="AF112" s="102"/>
      <c r="AG112" s="102"/>
      <c r="AH112" s="102"/>
      <c r="AI112" s="102"/>
      <c r="AJ112" s="102"/>
      <c r="AK112" s="102"/>
      <c r="AL112" s="102"/>
      <c r="AM112" s="102"/>
      <c r="AN112" s="102"/>
      <c r="AO112" s="102"/>
    </row>
    <row r="113" spans="1:41" ht="85.5" customHeight="1">
      <c r="A113" s="141"/>
      <c r="B113" s="98"/>
      <c r="C113" s="98"/>
      <c r="D113" s="98"/>
      <c r="E113" s="98"/>
      <c r="F113" s="98"/>
      <c r="G113" s="98"/>
      <c r="H113" s="142"/>
      <c r="I113" s="98"/>
      <c r="J113" s="142"/>
      <c r="K113" s="142"/>
      <c r="L113" s="142"/>
      <c r="M113" s="142"/>
      <c r="N113" s="142"/>
      <c r="O113" s="142"/>
      <c r="P113" s="142"/>
      <c r="Q113" s="142"/>
      <c r="R113" s="142"/>
      <c r="S113" s="142"/>
      <c r="T113" s="142"/>
      <c r="U113" s="142"/>
      <c r="V113" s="142"/>
      <c r="W113" s="142"/>
      <c r="X113" s="102"/>
      <c r="Y113" s="102"/>
      <c r="Z113" s="102"/>
      <c r="AA113" s="102"/>
      <c r="AB113" s="102"/>
      <c r="AC113" s="102"/>
      <c r="AD113" s="102"/>
      <c r="AE113" s="102"/>
      <c r="AF113" s="102"/>
      <c r="AG113" s="102"/>
      <c r="AH113" s="102"/>
      <c r="AI113" s="102"/>
      <c r="AJ113" s="102"/>
      <c r="AK113" s="102"/>
      <c r="AL113" s="102"/>
      <c r="AM113" s="102"/>
      <c r="AN113" s="102"/>
      <c r="AO113" s="102"/>
    </row>
    <row r="114" spans="1:41" ht="85.5" customHeight="1">
      <c r="A114" s="141"/>
      <c r="B114" s="98"/>
      <c r="C114" s="98"/>
      <c r="D114" s="98"/>
      <c r="E114" s="98"/>
      <c r="F114" s="98"/>
      <c r="G114" s="98"/>
      <c r="H114" s="142"/>
      <c r="I114" s="98"/>
      <c r="J114" s="142"/>
      <c r="K114" s="142"/>
      <c r="L114" s="142"/>
      <c r="M114" s="142"/>
      <c r="N114" s="142"/>
      <c r="O114" s="142"/>
      <c r="P114" s="142"/>
      <c r="Q114" s="142"/>
      <c r="R114" s="142"/>
      <c r="S114" s="142"/>
      <c r="T114" s="142"/>
      <c r="U114" s="142"/>
      <c r="V114" s="142"/>
      <c r="W114" s="142"/>
      <c r="X114" s="102"/>
      <c r="Y114" s="102"/>
      <c r="Z114" s="102"/>
      <c r="AA114" s="102"/>
      <c r="AB114" s="102"/>
      <c r="AC114" s="102"/>
      <c r="AD114" s="102"/>
      <c r="AE114" s="102"/>
      <c r="AF114" s="102"/>
      <c r="AG114" s="102"/>
      <c r="AH114" s="102"/>
      <c r="AI114" s="102"/>
      <c r="AJ114" s="102"/>
      <c r="AK114" s="102"/>
      <c r="AL114" s="102"/>
      <c r="AM114" s="102"/>
      <c r="AN114" s="102"/>
      <c r="AO114" s="102"/>
    </row>
    <row r="115" spans="1:41" ht="85.5" customHeight="1">
      <c r="A115" s="141"/>
      <c r="B115" s="98"/>
      <c r="C115" s="98"/>
      <c r="D115" s="98"/>
      <c r="E115" s="98"/>
      <c r="F115" s="98"/>
      <c r="G115" s="98"/>
      <c r="H115" s="142"/>
      <c r="I115" s="98"/>
      <c r="J115" s="142"/>
      <c r="K115" s="142"/>
      <c r="L115" s="142"/>
      <c r="M115" s="142"/>
      <c r="N115" s="142"/>
      <c r="O115" s="142"/>
      <c r="P115" s="142"/>
      <c r="Q115" s="142"/>
      <c r="R115" s="142"/>
      <c r="S115" s="142"/>
      <c r="T115" s="142"/>
      <c r="U115" s="142"/>
      <c r="V115" s="142"/>
      <c r="W115" s="142"/>
      <c r="X115" s="102"/>
      <c r="Y115" s="102"/>
      <c r="Z115" s="102"/>
      <c r="AA115" s="102"/>
      <c r="AB115" s="102"/>
      <c r="AC115" s="102"/>
      <c r="AD115" s="102"/>
      <c r="AE115" s="102"/>
      <c r="AF115" s="102"/>
      <c r="AG115" s="102"/>
      <c r="AH115" s="102"/>
      <c r="AI115" s="102"/>
      <c r="AJ115" s="102"/>
      <c r="AK115" s="102"/>
      <c r="AL115" s="102"/>
      <c r="AM115" s="102"/>
      <c r="AN115" s="102"/>
      <c r="AO115" s="102"/>
    </row>
    <row r="116" spans="1:41" ht="85.5" customHeight="1">
      <c r="A116" s="141"/>
      <c r="B116" s="98"/>
      <c r="C116" s="98"/>
      <c r="D116" s="98"/>
      <c r="E116" s="98"/>
      <c r="F116" s="98"/>
      <c r="G116" s="98"/>
      <c r="H116" s="142"/>
      <c r="I116" s="98"/>
      <c r="J116" s="142"/>
      <c r="K116" s="142"/>
      <c r="L116" s="142"/>
      <c r="M116" s="142"/>
      <c r="N116" s="142"/>
      <c r="O116" s="142"/>
      <c r="P116" s="142"/>
      <c r="Q116" s="142"/>
      <c r="R116" s="142"/>
      <c r="S116" s="142"/>
      <c r="T116" s="142"/>
      <c r="U116" s="142"/>
      <c r="V116" s="142"/>
      <c r="W116" s="142"/>
      <c r="X116" s="102"/>
      <c r="Y116" s="102"/>
      <c r="Z116" s="102"/>
      <c r="AA116" s="102"/>
      <c r="AB116" s="102"/>
      <c r="AC116" s="102"/>
      <c r="AD116" s="102"/>
      <c r="AE116" s="102"/>
      <c r="AF116" s="102"/>
      <c r="AG116" s="102"/>
      <c r="AH116" s="102"/>
      <c r="AI116" s="102"/>
      <c r="AJ116" s="102"/>
      <c r="AK116" s="102"/>
      <c r="AL116" s="102"/>
      <c r="AM116" s="102"/>
      <c r="AN116" s="102"/>
      <c r="AO116" s="102"/>
    </row>
    <row r="117" spans="1:41" ht="85.5" customHeight="1">
      <c r="A117" s="141"/>
      <c r="B117" s="98"/>
      <c r="C117" s="98"/>
      <c r="D117" s="98"/>
      <c r="E117" s="98"/>
      <c r="F117" s="98"/>
      <c r="G117" s="98"/>
      <c r="H117" s="142"/>
      <c r="I117" s="98"/>
      <c r="J117" s="142"/>
      <c r="K117" s="142"/>
      <c r="L117" s="142"/>
      <c r="M117" s="142"/>
      <c r="N117" s="142"/>
      <c r="O117" s="142"/>
      <c r="P117" s="142"/>
      <c r="Q117" s="142"/>
      <c r="R117" s="142"/>
      <c r="S117" s="142"/>
      <c r="T117" s="142"/>
      <c r="U117" s="142"/>
      <c r="V117" s="142"/>
      <c r="W117" s="142"/>
      <c r="X117" s="102"/>
      <c r="Y117" s="102"/>
      <c r="Z117" s="102"/>
      <c r="AA117" s="102"/>
      <c r="AB117" s="102"/>
      <c r="AC117" s="102"/>
      <c r="AD117" s="102"/>
      <c r="AE117" s="102"/>
      <c r="AF117" s="102"/>
      <c r="AG117" s="102"/>
      <c r="AH117" s="102"/>
      <c r="AI117" s="102"/>
      <c r="AJ117" s="102"/>
      <c r="AK117" s="102"/>
      <c r="AL117" s="102"/>
      <c r="AM117" s="102"/>
      <c r="AN117" s="102"/>
      <c r="AO117" s="102"/>
    </row>
    <row r="118" spans="1:41" ht="85.5" customHeight="1">
      <c r="A118" s="141"/>
      <c r="B118" s="98"/>
      <c r="C118" s="98"/>
      <c r="D118" s="98"/>
      <c r="E118" s="98"/>
      <c r="F118" s="98"/>
      <c r="G118" s="98"/>
      <c r="H118" s="142"/>
      <c r="I118" s="98"/>
      <c r="J118" s="142"/>
      <c r="K118" s="142"/>
      <c r="L118" s="142"/>
      <c r="M118" s="142"/>
      <c r="N118" s="142"/>
      <c r="O118" s="142"/>
      <c r="P118" s="142"/>
      <c r="Q118" s="142"/>
      <c r="R118" s="142"/>
      <c r="S118" s="142"/>
      <c r="T118" s="142"/>
      <c r="U118" s="142"/>
      <c r="V118" s="142"/>
      <c r="W118" s="142"/>
      <c r="X118" s="102"/>
      <c r="Y118" s="102"/>
      <c r="Z118" s="102"/>
      <c r="AA118" s="102"/>
      <c r="AB118" s="102"/>
      <c r="AC118" s="102"/>
      <c r="AD118" s="102"/>
      <c r="AE118" s="102"/>
      <c r="AF118" s="102"/>
      <c r="AG118" s="102"/>
      <c r="AH118" s="102"/>
      <c r="AI118" s="102"/>
      <c r="AJ118" s="102"/>
      <c r="AK118" s="102"/>
      <c r="AL118" s="102"/>
      <c r="AM118" s="102"/>
      <c r="AN118" s="102"/>
      <c r="AO118" s="102"/>
    </row>
    <row r="119" spans="1:41" ht="85.5" customHeight="1">
      <c r="A119" s="141"/>
      <c r="B119" s="98"/>
      <c r="C119" s="98"/>
      <c r="D119" s="98"/>
      <c r="E119" s="98"/>
      <c r="F119" s="98"/>
      <c r="G119" s="98"/>
      <c r="H119" s="142"/>
      <c r="I119" s="98"/>
      <c r="J119" s="142"/>
      <c r="K119" s="142"/>
      <c r="L119" s="142"/>
      <c r="M119" s="142"/>
      <c r="N119" s="142"/>
      <c r="O119" s="142"/>
      <c r="P119" s="142"/>
      <c r="Q119" s="142"/>
      <c r="R119" s="142"/>
      <c r="S119" s="142"/>
      <c r="T119" s="142"/>
      <c r="U119" s="142"/>
      <c r="V119" s="142"/>
      <c r="W119" s="142"/>
      <c r="X119" s="102"/>
      <c r="Y119" s="102"/>
      <c r="Z119" s="102"/>
      <c r="AA119" s="102"/>
      <c r="AB119" s="102"/>
      <c r="AC119" s="102"/>
      <c r="AD119" s="102"/>
      <c r="AE119" s="102"/>
      <c r="AF119" s="102"/>
      <c r="AG119" s="102"/>
      <c r="AH119" s="102"/>
      <c r="AI119" s="102"/>
      <c r="AJ119" s="102"/>
      <c r="AK119" s="102"/>
      <c r="AL119" s="102"/>
      <c r="AM119" s="102"/>
      <c r="AN119" s="102"/>
      <c r="AO119" s="102"/>
    </row>
    <row r="120" spans="1:41" ht="85.5" customHeight="1">
      <c r="A120" s="141"/>
      <c r="B120" s="98"/>
      <c r="C120" s="98"/>
      <c r="D120" s="98"/>
      <c r="E120" s="98"/>
      <c r="F120" s="98"/>
      <c r="G120" s="98"/>
      <c r="H120" s="142"/>
      <c r="I120" s="98"/>
      <c r="J120" s="142"/>
      <c r="K120" s="142"/>
      <c r="L120" s="142"/>
      <c r="M120" s="142"/>
      <c r="N120" s="142"/>
      <c r="O120" s="142"/>
      <c r="P120" s="142"/>
      <c r="Q120" s="142"/>
      <c r="R120" s="142"/>
      <c r="S120" s="142"/>
      <c r="T120" s="142"/>
      <c r="U120" s="142"/>
      <c r="V120" s="142"/>
      <c r="W120" s="142"/>
      <c r="X120" s="102"/>
      <c r="Y120" s="102"/>
      <c r="Z120" s="102"/>
      <c r="AA120" s="102"/>
      <c r="AB120" s="102"/>
      <c r="AC120" s="102"/>
      <c r="AD120" s="102"/>
      <c r="AE120" s="102"/>
      <c r="AF120" s="102"/>
      <c r="AG120" s="102"/>
      <c r="AH120" s="102"/>
      <c r="AI120" s="102"/>
      <c r="AJ120" s="102"/>
      <c r="AK120" s="102"/>
      <c r="AL120" s="102"/>
      <c r="AM120" s="102"/>
      <c r="AN120" s="102"/>
      <c r="AO120" s="102"/>
    </row>
    <row r="121" spans="1:41" ht="85.5" customHeight="1">
      <c r="A121" s="141"/>
      <c r="B121" s="98"/>
      <c r="C121" s="98"/>
      <c r="D121" s="98"/>
      <c r="E121" s="98"/>
      <c r="F121" s="98"/>
      <c r="G121" s="98"/>
      <c r="H121" s="142"/>
      <c r="I121" s="98"/>
      <c r="J121" s="142"/>
      <c r="K121" s="142"/>
      <c r="L121" s="142"/>
      <c r="M121" s="142"/>
      <c r="N121" s="142"/>
      <c r="O121" s="142"/>
      <c r="P121" s="142"/>
      <c r="Q121" s="142"/>
      <c r="R121" s="142"/>
      <c r="S121" s="142"/>
      <c r="T121" s="142"/>
      <c r="U121" s="142"/>
      <c r="V121" s="142"/>
      <c r="W121" s="142"/>
      <c r="X121" s="102"/>
      <c r="Y121" s="102"/>
      <c r="Z121" s="102"/>
      <c r="AA121" s="102"/>
      <c r="AB121" s="102"/>
      <c r="AC121" s="102"/>
      <c r="AD121" s="102"/>
      <c r="AE121" s="102"/>
      <c r="AF121" s="102"/>
      <c r="AG121" s="102"/>
      <c r="AH121" s="102"/>
      <c r="AI121" s="102"/>
      <c r="AJ121" s="102"/>
      <c r="AK121" s="102"/>
      <c r="AL121" s="102"/>
      <c r="AM121" s="102"/>
      <c r="AN121" s="102"/>
      <c r="AO121" s="102"/>
    </row>
    <row r="122" spans="1:41" ht="85.5" customHeight="1">
      <c r="A122" s="141"/>
      <c r="B122" s="98"/>
      <c r="C122" s="98"/>
      <c r="D122" s="98"/>
      <c r="E122" s="98"/>
      <c r="F122" s="98"/>
      <c r="G122" s="98"/>
      <c r="H122" s="142"/>
      <c r="I122" s="98"/>
      <c r="J122" s="142"/>
      <c r="K122" s="142"/>
      <c r="L122" s="142"/>
      <c r="M122" s="142"/>
      <c r="N122" s="142"/>
      <c r="O122" s="142"/>
      <c r="P122" s="142"/>
      <c r="Q122" s="142"/>
      <c r="R122" s="142"/>
      <c r="S122" s="142"/>
      <c r="T122" s="142"/>
      <c r="U122" s="142"/>
      <c r="V122" s="142"/>
      <c r="W122" s="142"/>
      <c r="X122" s="102"/>
      <c r="Y122" s="102"/>
      <c r="Z122" s="102"/>
      <c r="AA122" s="102"/>
      <c r="AB122" s="102"/>
      <c r="AC122" s="102"/>
      <c r="AD122" s="102"/>
      <c r="AE122" s="102"/>
      <c r="AF122" s="102"/>
      <c r="AG122" s="102"/>
      <c r="AH122" s="102"/>
      <c r="AI122" s="102"/>
      <c r="AJ122" s="102"/>
      <c r="AK122" s="102"/>
      <c r="AL122" s="102"/>
      <c r="AM122" s="102"/>
      <c r="AN122" s="102"/>
      <c r="AO122" s="102"/>
    </row>
    <row r="123" spans="1:41" ht="85.5" customHeight="1">
      <c r="A123" s="141"/>
      <c r="B123" s="98"/>
      <c r="C123" s="98"/>
      <c r="D123" s="98"/>
      <c r="E123" s="98"/>
      <c r="F123" s="98"/>
      <c r="G123" s="98"/>
      <c r="H123" s="142"/>
      <c r="I123" s="98"/>
      <c r="J123" s="142"/>
      <c r="K123" s="142"/>
      <c r="L123" s="142"/>
      <c r="M123" s="142"/>
      <c r="N123" s="142"/>
      <c r="O123" s="142"/>
      <c r="P123" s="142"/>
      <c r="Q123" s="142"/>
      <c r="R123" s="142"/>
      <c r="S123" s="142"/>
      <c r="T123" s="142"/>
      <c r="U123" s="142"/>
      <c r="V123" s="142"/>
      <c r="W123" s="142"/>
      <c r="X123" s="102"/>
      <c r="Y123" s="102"/>
      <c r="Z123" s="102"/>
      <c r="AA123" s="102"/>
      <c r="AB123" s="102"/>
      <c r="AC123" s="102"/>
      <c r="AD123" s="102"/>
      <c r="AE123" s="102"/>
      <c r="AF123" s="102"/>
      <c r="AG123" s="102"/>
      <c r="AH123" s="102"/>
      <c r="AI123" s="102"/>
      <c r="AJ123" s="102"/>
      <c r="AK123" s="102"/>
      <c r="AL123" s="102"/>
      <c r="AM123" s="102"/>
      <c r="AN123" s="102"/>
      <c r="AO123" s="102"/>
    </row>
    <row r="124" spans="1:41" ht="85.5" customHeight="1">
      <c r="A124" s="141"/>
      <c r="B124" s="98"/>
      <c r="C124" s="98"/>
      <c r="D124" s="98"/>
      <c r="E124" s="98"/>
      <c r="F124" s="98"/>
      <c r="G124" s="98"/>
      <c r="H124" s="142"/>
      <c r="I124" s="98"/>
      <c r="J124" s="142"/>
      <c r="K124" s="142"/>
      <c r="L124" s="142"/>
      <c r="M124" s="142"/>
      <c r="N124" s="142"/>
      <c r="O124" s="142"/>
      <c r="P124" s="142"/>
      <c r="Q124" s="142"/>
      <c r="R124" s="142"/>
      <c r="S124" s="142"/>
      <c r="T124" s="142"/>
      <c r="U124" s="142"/>
      <c r="V124" s="142"/>
      <c r="W124" s="142"/>
      <c r="X124" s="102"/>
      <c r="Y124" s="102"/>
      <c r="Z124" s="102"/>
      <c r="AA124" s="102"/>
      <c r="AB124" s="102"/>
      <c r="AC124" s="102"/>
      <c r="AD124" s="102"/>
      <c r="AE124" s="102"/>
      <c r="AF124" s="102"/>
      <c r="AG124" s="102"/>
      <c r="AH124" s="102"/>
      <c r="AI124" s="102"/>
      <c r="AJ124" s="102"/>
      <c r="AK124" s="102"/>
      <c r="AL124" s="102"/>
      <c r="AM124" s="102"/>
      <c r="AN124" s="102"/>
      <c r="AO124" s="102"/>
    </row>
    <row r="125" spans="1:41" ht="85.5" customHeight="1">
      <c r="A125" s="141"/>
      <c r="B125" s="98"/>
      <c r="C125" s="98"/>
      <c r="D125" s="98"/>
      <c r="E125" s="98"/>
      <c r="F125" s="98"/>
      <c r="G125" s="98"/>
      <c r="H125" s="142"/>
      <c r="I125" s="98"/>
      <c r="J125" s="142"/>
      <c r="K125" s="142"/>
      <c r="L125" s="142"/>
      <c r="M125" s="142"/>
      <c r="N125" s="142"/>
      <c r="O125" s="142"/>
      <c r="P125" s="142"/>
      <c r="Q125" s="142"/>
      <c r="R125" s="142"/>
      <c r="S125" s="142"/>
      <c r="T125" s="142"/>
      <c r="U125" s="142"/>
      <c r="V125" s="142"/>
      <c r="W125" s="142"/>
      <c r="X125" s="102"/>
      <c r="Y125" s="102"/>
      <c r="Z125" s="102"/>
      <c r="AA125" s="102"/>
      <c r="AB125" s="102"/>
      <c r="AC125" s="102"/>
      <c r="AD125" s="102"/>
      <c r="AE125" s="102"/>
      <c r="AF125" s="102"/>
      <c r="AG125" s="102"/>
      <c r="AH125" s="102"/>
      <c r="AI125" s="102"/>
      <c r="AJ125" s="102"/>
      <c r="AK125" s="102"/>
      <c r="AL125" s="102"/>
      <c r="AM125" s="102"/>
      <c r="AN125" s="102"/>
      <c r="AO125" s="102"/>
    </row>
    <row r="126" spans="1:41" ht="85.5" customHeight="1">
      <c r="A126" s="141"/>
      <c r="B126" s="98"/>
      <c r="C126" s="98"/>
      <c r="D126" s="98"/>
      <c r="E126" s="98"/>
      <c r="F126" s="98"/>
      <c r="G126" s="98"/>
      <c r="H126" s="142"/>
      <c r="I126" s="98"/>
      <c r="J126" s="142"/>
      <c r="K126" s="142"/>
      <c r="L126" s="142"/>
      <c r="M126" s="142"/>
      <c r="N126" s="142"/>
      <c r="O126" s="142"/>
      <c r="P126" s="142"/>
      <c r="Q126" s="142"/>
      <c r="R126" s="142"/>
      <c r="S126" s="142"/>
      <c r="T126" s="142"/>
      <c r="U126" s="142"/>
      <c r="V126" s="142"/>
      <c r="W126" s="142"/>
      <c r="X126" s="102"/>
      <c r="Y126" s="102"/>
      <c r="Z126" s="102"/>
      <c r="AA126" s="102"/>
      <c r="AB126" s="102"/>
      <c r="AC126" s="102"/>
      <c r="AD126" s="102"/>
      <c r="AE126" s="102"/>
      <c r="AF126" s="102"/>
      <c r="AG126" s="102"/>
      <c r="AH126" s="102"/>
      <c r="AI126" s="102"/>
      <c r="AJ126" s="102"/>
      <c r="AK126" s="102"/>
      <c r="AL126" s="102"/>
      <c r="AM126" s="102"/>
      <c r="AN126" s="102"/>
      <c r="AO126" s="102"/>
    </row>
    <row r="127" spans="1:41" ht="85.5" customHeight="1">
      <c r="A127" s="141"/>
      <c r="B127" s="98"/>
      <c r="C127" s="98"/>
      <c r="D127" s="98"/>
      <c r="E127" s="98"/>
      <c r="F127" s="98"/>
      <c r="G127" s="98"/>
      <c r="H127" s="142"/>
      <c r="I127" s="98"/>
      <c r="J127" s="142"/>
      <c r="K127" s="142"/>
      <c r="L127" s="142"/>
      <c r="M127" s="142"/>
      <c r="N127" s="142"/>
      <c r="O127" s="142"/>
      <c r="P127" s="142"/>
      <c r="Q127" s="142"/>
      <c r="R127" s="142"/>
      <c r="S127" s="142"/>
      <c r="T127" s="142"/>
      <c r="U127" s="142"/>
      <c r="V127" s="142"/>
      <c r="W127" s="142"/>
      <c r="X127" s="102"/>
      <c r="Y127" s="102"/>
      <c r="Z127" s="102"/>
      <c r="AA127" s="102"/>
      <c r="AB127" s="102"/>
      <c r="AC127" s="102"/>
      <c r="AD127" s="102"/>
      <c r="AE127" s="102"/>
      <c r="AF127" s="102"/>
      <c r="AG127" s="102"/>
      <c r="AH127" s="102"/>
      <c r="AI127" s="102"/>
      <c r="AJ127" s="102"/>
      <c r="AK127" s="102"/>
      <c r="AL127" s="102"/>
      <c r="AM127" s="102"/>
      <c r="AN127" s="102"/>
      <c r="AO127" s="102"/>
    </row>
    <row r="128" spans="1:41" ht="85.5" customHeight="1">
      <c r="A128" s="141"/>
      <c r="B128" s="98"/>
      <c r="C128" s="98"/>
      <c r="D128" s="98"/>
      <c r="E128" s="98"/>
      <c r="F128" s="98"/>
      <c r="G128" s="98"/>
      <c r="H128" s="142"/>
      <c r="I128" s="98"/>
      <c r="J128" s="142"/>
      <c r="K128" s="142"/>
      <c r="L128" s="142"/>
      <c r="M128" s="142"/>
      <c r="N128" s="142"/>
      <c r="O128" s="142"/>
      <c r="P128" s="142"/>
      <c r="Q128" s="142"/>
      <c r="R128" s="142"/>
      <c r="S128" s="142"/>
      <c r="T128" s="142"/>
      <c r="U128" s="142"/>
      <c r="V128" s="142"/>
      <c r="W128" s="142"/>
      <c r="X128" s="102"/>
      <c r="Y128" s="102"/>
      <c r="Z128" s="102"/>
      <c r="AA128" s="102"/>
      <c r="AB128" s="102"/>
      <c r="AC128" s="102"/>
      <c r="AD128" s="102"/>
      <c r="AE128" s="102"/>
      <c r="AF128" s="102"/>
      <c r="AG128" s="102"/>
      <c r="AH128" s="102"/>
      <c r="AI128" s="102"/>
      <c r="AJ128" s="102"/>
      <c r="AK128" s="102"/>
      <c r="AL128" s="102"/>
      <c r="AM128" s="102"/>
      <c r="AN128" s="102"/>
      <c r="AO128" s="102"/>
    </row>
    <row r="129" spans="1:41" ht="85.5" customHeight="1">
      <c r="A129" s="141"/>
      <c r="B129" s="98"/>
      <c r="C129" s="98"/>
      <c r="D129" s="98"/>
      <c r="E129" s="98"/>
      <c r="F129" s="98"/>
      <c r="G129" s="98"/>
      <c r="H129" s="142"/>
      <c r="I129" s="98"/>
      <c r="J129" s="142"/>
      <c r="K129" s="142"/>
      <c r="L129" s="142"/>
      <c r="M129" s="142"/>
      <c r="N129" s="142"/>
      <c r="O129" s="142"/>
      <c r="P129" s="142"/>
      <c r="Q129" s="142"/>
      <c r="R129" s="142"/>
      <c r="S129" s="142"/>
      <c r="T129" s="142"/>
      <c r="U129" s="142"/>
      <c r="V129" s="142"/>
      <c r="W129" s="142"/>
      <c r="X129" s="102"/>
      <c r="Y129" s="102"/>
      <c r="Z129" s="102"/>
      <c r="AA129" s="102"/>
      <c r="AB129" s="102"/>
      <c r="AC129" s="102"/>
      <c r="AD129" s="102"/>
      <c r="AE129" s="102"/>
      <c r="AF129" s="102"/>
      <c r="AG129" s="102"/>
      <c r="AH129" s="102"/>
      <c r="AI129" s="102"/>
      <c r="AJ129" s="102"/>
      <c r="AK129" s="102"/>
      <c r="AL129" s="102"/>
      <c r="AM129" s="102"/>
      <c r="AN129" s="102"/>
      <c r="AO129" s="102"/>
    </row>
    <row r="130" spans="1:41" ht="85.5" customHeight="1">
      <c r="A130" s="141"/>
      <c r="B130" s="98"/>
      <c r="C130" s="98"/>
      <c r="D130" s="98"/>
      <c r="E130" s="98"/>
      <c r="F130" s="98"/>
      <c r="G130" s="98"/>
      <c r="H130" s="142"/>
      <c r="I130" s="98"/>
      <c r="J130" s="142"/>
      <c r="K130" s="142"/>
      <c r="L130" s="142"/>
      <c r="M130" s="142"/>
      <c r="N130" s="142"/>
      <c r="O130" s="142"/>
      <c r="P130" s="142"/>
      <c r="Q130" s="142"/>
      <c r="R130" s="142"/>
      <c r="S130" s="142"/>
      <c r="T130" s="142"/>
      <c r="U130" s="142"/>
      <c r="V130" s="142"/>
      <c r="W130" s="142"/>
      <c r="X130" s="102"/>
      <c r="Y130" s="102"/>
      <c r="Z130" s="102"/>
      <c r="AA130" s="102"/>
      <c r="AB130" s="102"/>
      <c r="AC130" s="102"/>
      <c r="AD130" s="102"/>
      <c r="AE130" s="102"/>
      <c r="AF130" s="102"/>
      <c r="AG130" s="102"/>
      <c r="AH130" s="102"/>
      <c r="AI130" s="102"/>
      <c r="AJ130" s="102"/>
      <c r="AK130" s="102"/>
      <c r="AL130" s="102"/>
      <c r="AM130" s="102"/>
      <c r="AN130" s="102"/>
      <c r="AO130" s="102"/>
    </row>
    <row r="131" spans="1:41" ht="85.5" customHeight="1">
      <c r="A131" s="141"/>
      <c r="B131" s="98"/>
      <c r="C131" s="98"/>
      <c r="D131" s="98"/>
      <c r="E131" s="98"/>
      <c r="F131" s="98"/>
      <c r="G131" s="98"/>
      <c r="H131" s="142"/>
      <c r="I131" s="98"/>
      <c r="J131" s="142"/>
      <c r="K131" s="142"/>
      <c r="L131" s="142"/>
      <c r="M131" s="142"/>
      <c r="N131" s="142"/>
      <c r="O131" s="142"/>
      <c r="P131" s="142"/>
      <c r="Q131" s="142"/>
      <c r="R131" s="142"/>
      <c r="S131" s="142"/>
      <c r="T131" s="142"/>
      <c r="U131" s="142"/>
      <c r="V131" s="142"/>
      <c r="W131" s="142"/>
      <c r="X131" s="102"/>
      <c r="Y131" s="102"/>
      <c r="Z131" s="102"/>
      <c r="AA131" s="102"/>
      <c r="AB131" s="102"/>
      <c r="AC131" s="102"/>
      <c r="AD131" s="102"/>
      <c r="AE131" s="102"/>
      <c r="AF131" s="102"/>
      <c r="AG131" s="102"/>
      <c r="AH131" s="102"/>
      <c r="AI131" s="102"/>
      <c r="AJ131" s="102"/>
      <c r="AK131" s="102"/>
      <c r="AL131" s="102"/>
      <c r="AM131" s="102"/>
      <c r="AN131" s="102"/>
      <c r="AO131" s="102"/>
    </row>
    <row r="132" spans="1:41" ht="85.5" customHeight="1">
      <c r="A132" s="141"/>
      <c r="B132" s="98"/>
      <c r="C132" s="98"/>
      <c r="D132" s="98"/>
      <c r="E132" s="98"/>
      <c r="F132" s="98"/>
      <c r="G132" s="98"/>
      <c r="H132" s="142"/>
      <c r="I132" s="98"/>
      <c r="J132" s="142"/>
      <c r="K132" s="142"/>
      <c r="L132" s="142"/>
      <c r="M132" s="142"/>
      <c r="N132" s="142"/>
      <c r="O132" s="142"/>
      <c r="P132" s="142"/>
      <c r="Q132" s="142"/>
      <c r="R132" s="142"/>
      <c r="S132" s="142"/>
      <c r="T132" s="142"/>
      <c r="U132" s="142"/>
      <c r="V132" s="142"/>
      <c r="W132" s="142"/>
      <c r="X132" s="102"/>
      <c r="Y132" s="102"/>
      <c r="Z132" s="102"/>
      <c r="AA132" s="102"/>
      <c r="AB132" s="102"/>
      <c r="AC132" s="102"/>
      <c r="AD132" s="102"/>
      <c r="AE132" s="102"/>
      <c r="AF132" s="102"/>
      <c r="AG132" s="102"/>
      <c r="AH132" s="102"/>
      <c r="AI132" s="102"/>
      <c r="AJ132" s="102"/>
      <c r="AK132" s="102"/>
      <c r="AL132" s="102"/>
      <c r="AM132" s="102"/>
      <c r="AN132" s="102"/>
      <c r="AO132" s="102"/>
    </row>
    <row r="133" spans="1:41" ht="85.5" customHeight="1">
      <c r="A133" s="141"/>
      <c r="B133" s="98"/>
      <c r="C133" s="98"/>
      <c r="D133" s="98"/>
      <c r="E133" s="98"/>
      <c r="F133" s="98"/>
      <c r="G133" s="98"/>
      <c r="H133" s="142"/>
      <c r="I133" s="98"/>
      <c r="J133" s="142"/>
      <c r="K133" s="142"/>
      <c r="L133" s="142"/>
      <c r="M133" s="142"/>
      <c r="N133" s="142"/>
      <c r="O133" s="142"/>
      <c r="P133" s="142"/>
      <c r="Q133" s="142"/>
      <c r="R133" s="142"/>
      <c r="S133" s="142"/>
      <c r="T133" s="142"/>
      <c r="U133" s="142"/>
      <c r="V133" s="142"/>
      <c r="W133" s="142"/>
      <c r="X133" s="102"/>
      <c r="Y133" s="102"/>
      <c r="Z133" s="102"/>
      <c r="AA133" s="102"/>
      <c r="AB133" s="102"/>
      <c r="AC133" s="102"/>
      <c r="AD133" s="102"/>
      <c r="AE133" s="102"/>
      <c r="AF133" s="102"/>
      <c r="AG133" s="102"/>
      <c r="AH133" s="102"/>
      <c r="AI133" s="102"/>
      <c r="AJ133" s="102"/>
      <c r="AK133" s="102"/>
      <c r="AL133" s="102"/>
      <c r="AM133" s="102"/>
      <c r="AN133" s="102"/>
      <c r="AO133" s="102"/>
    </row>
    <row r="134" spans="1:41" ht="85.5" customHeight="1">
      <c r="A134" s="141"/>
      <c r="B134" s="98"/>
      <c r="C134" s="98"/>
      <c r="D134" s="98"/>
      <c r="E134" s="98"/>
      <c r="F134" s="98"/>
      <c r="G134" s="98"/>
      <c r="H134" s="142"/>
      <c r="I134" s="98"/>
      <c r="J134" s="142"/>
      <c r="K134" s="142"/>
      <c r="L134" s="142"/>
      <c r="M134" s="142"/>
      <c r="N134" s="142"/>
      <c r="O134" s="142"/>
      <c r="P134" s="142"/>
      <c r="Q134" s="142"/>
      <c r="R134" s="142"/>
      <c r="S134" s="142"/>
      <c r="T134" s="142"/>
      <c r="U134" s="142"/>
      <c r="V134" s="142"/>
      <c r="W134" s="142"/>
      <c r="X134" s="102"/>
      <c r="Y134" s="102"/>
      <c r="Z134" s="102"/>
      <c r="AA134" s="102"/>
      <c r="AB134" s="102"/>
      <c r="AC134" s="102"/>
      <c r="AD134" s="102"/>
      <c r="AE134" s="102"/>
      <c r="AF134" s="102"/>
      <c r="AG134" s="102"/>
      <c r="AH134" s="102"/>
      <c r="AI134" s="102"/>
      <c r="AJ134" s="102"/>
      <c r="AK134" s="102"/>
      <c r="AL134" s="102"/>
      <c r="AM134" s="102"/>
      <c r="AN134" s="102"/>
      <c r="AO134" s="102"/>
    </row>
    <row r="135" spans="1:41" ht="85.5" customHeight="1">
      <c r="A135" s="141"/>
      <c r="B135" s="98"/>
      <c r="C135" s="98"/>
      <c r="D135" s="98"/>
      <c r="E135" s="98"/>
      <c r="F135" s="98"/>
      <c r="G135" s="98"/>
      <c r="H135" s="142"/>
      <c r="I135" s="98"/>
      <c r="J135" s="142"/>
      <c r="K135" s="142"/>
      <c r="L135" s="142"/>
      <c r="M135" s="142"/>
      <c r="N135" s="142"/>
      <c r="O135" s="142"/>
      <c r="P135" s="142"/>
      <c r="Q135" s="142"/>
      <c r="R135" s="142"/>
      <c r="S135" s="142"/>
      <c r="T135" s="142"/>
      <c r="U135" s="142"/>
      <c r="V135" s="142"/>
      <c r="W135" s="142"/>
      <c r="X135" s="102"/>
      <c r="Y135" s="102"/>
      <c r="Z135" s="102"/>
      <c r="AA135" s="102"/>
      <c r="AB135" s="102"/>
      <c r="AC135" s="102"/>
      <c r="AD135" s="102"/>
      <c r="AE135" s="102"/>
      <c r="AF135" s="102"/>
      <c r="AG135" s="102"/>
      <c r="AH135" s="102"/>
      <c r="AI135" s="102"/>
      <c r="AJ135" s="102"/>
      <c r="AK135" s="102"/>
      <c r="AL135" s="102"/>
      <c r="AM135" s="102"/>
      <c r="AN135" s="102"/>
      <c r="AO135" s="102"/>
    </row>
    <row r="136" spans="1:41" ht="85.5" customHeight="1">
      <c r="A136" s="141"/>
      <c r="B136" s="98"/>
      <c r="C136" s="98"/>
      <c r="D136" s="98"/>
      <c r="E136" s="98"/>
      <c r="F136" s="98"/>
      <c r="G136" s="98"/>
      <c r="H136" s="142"/>
      <c r="I136" s="98"/>
      <c r="J136" s="142"/>
      <c r="K136" s="142"/>
      <c r="L136" s="142"/>
      <c r="M136" s="142"/>
      <c r="N136" s="142"/>
      <c r="O136" s="142"/>
      <c r="P136" s="142"/>
      <c r="Q136" s="142"/>
      <c r="R136" s="142"/>
      <c r="S136" s="142"/>
      <c r="T136" s="142"/>
      <c r="U136" s="142"/>
      <c r="V136" s="142"/>
      <c r="W136" s="142"/>
      <c r="X136" s="102"/>
      <c r="Y136" s="102"/>
      <c r="Z136" s="102"/>
      <c r="AA136" s="102"/>
      <c r="AB136" s="102"/>
      <c r="AC136" s="102"/>
      <c r="AD136" s="102"/>
      <c r="AE136" s="102"/>
      <c r="AF136" s="102"/>
      <c r="AG136" s="102"/>
      <c r="AH136" s="102"/>
      <c r="AI136" s="102"/>
      <c r="AJ136" s="102"/>
      <c r="AK136" s="102"/>
      <c r="AL136" s="102"/>
      <c r="AM136" s="102"/>
      <c r="AN136" s="102"/>
      <c r="AO136" s="102"/>
    </row>
    <row r="137" spans="1:41" ht="85.5" customHeight="1">
      <c r="A137" s="141"/>
      <c r="B137" s="98"/>
      <c r="C137" s="98"/>
      <c r="D137" s="98"/>
      <c r="E137" s="98"/>
      <c r="F137" s="98"/>
      <c r="G137" s="98"/>
      <c r="H137" s="142"/>
      <c r="I137" s="98"/>
      <c r="J137" s="142"/>
      <c r="K137" s="142"/>
      <c r="L137" s="142"/>
      <c r="M137" s="142"/>
      <c r="N137" s="142"/>
      <c r="O137" s="142"/>
      <c r="P137" s="142"/>
      <c r="Q137" s="142"/>
      <c r="R137" s="142"/>
      <c r="S137" s="142"/>
      <c r="T137" s="142"/>
      <c r="U137" s="142"/>
      <c r="V137" s="142"/>
      <c r="W137" s="142"/>
      <c r="X137" s="102"/>
      <c r="Y137" s="102"/>
      <c r="Z137" s="102"/>
      <c r="AA137" s="102"/>
      <c r="AB137" s="102"/>
      <c r="AC137" s="102"/>
      <c r="AD137" s="102"/>
      <c r="AE137" s="102"/>
      <c r="AF137" s="102"/>
      <c r="AG137" s="102"/>
      <c r="AH137" s="102"/>
      <c r="AI137" s="102"/>
      <c r="AJ137" s="102"/>
      <c r="AK137" s="102"/>
      <c r="AL137" s="102"/>
      <c r="AM137" s="102"/>
      <c r="AN137" s="102"/>
      <c r="AO137" s="102"/>
    </row>
    <row r="138" spans="1:41" ht="85.5" customHeight="1">
      <c r="A138" s="141"/>
      <c r="B138" s="98"/>
      <c r="C138" s="98"/>
      <c r="D138" s="98"/>
      <c r="E138" s="98"/>
      <c r="F138" s="98"/>
      <c r="G138" s="98"/>
      <c r="H138" s="142"/>
      <c r="I138" s="98"/>
      <c r="J138" s="142"/>
      <c r="K138" s="142"/>
      <c r="L138" s="142"/>
      <c r="M138" s="142"/>
      <c r="N138" s="142"/>
      <c r="O138" s="142"/>
      <c r="P138" s="142"/>
      <c r="Q138" s="142"/>
      <c r="R138" s="142"/>
      <c r="S138" s="142"/>
      <c r="T138" s="142"/>
      <c r="U138" s="142"/>
      <c r="V138" s="142"/>
      <c r="W138" s="142"/>
      <c r="X138" s="102"/>
      <c r="Y138" s="102"/>
      <c r="Z138" s="102"/>
      <c r="AA138" s="102"/>
      <c r="AB138" s="102"/>
      <c r="AC138" s="102"/>
      <c r="AD138" s="102"/>
      <c r="AE138" s="102"/>
      <c r="AF138" s="102"/>
      <c r="AG138" s="102"/>
      <c r="AH138" s="102"/>
      <c r="AI138" s="102"/>
      <c r="AJ138" s="102"/>
      <c r="AK138" s="102"/>
      <c r="AL138" s="102"/>
      <c r="AM138" s="102"/>
      <c r="AN138" s="102"/>
      <c r="AO138" s="102"/>
    </row>
    <row r="139" spans="1:41" ht="85.5" customHeight="1">
      <c r="A139" s="141"/>
      <c r="B139" s="98"/>
      <c r="C139" s="98"/>
      <c r="D139" s="98"/>
      <c r="E139" s="98"/>
      <c r="F139" s="98"/>
      <c r="G139" s="98"/>
      <c r="H139" s="142"/>
      <c r="I139" s="98"/>
      <c r="J139" s="142"/>
      <c r="K139" s="142"/>
      <c r="L139" s="142"/>
      <c r="M139" s="142"/>
      <c r="N139" s="142"/>
      <c r="O139" s="142"/>
      <c r="P139" s="142"/>
      <c r="Q139" s="142"/>
      <c r="R139" s="142"/>
      <c r="S139" s="142"/>
      <c r="T139" s="142"/>
      <c r="U139" s="142"/>
      <c r="V139" s="142"/>
      <c r="W139" s="142"/>
      <c r="X139" s="102"/>
      <c r="Y139" s="102"/>
      <c r="Z139" s="102"/>
      <c r="AA139" s="102"/>
      <c r="AB139" s="102"/>
      <c r="AC139" s="102"/>
      <c r="AD139" s="102"/>
      <c r="AE139" s="102"/>
      <c r="AF139" s="102"/>
      <c r="AG139" s="102"/>
      <c r="AH139" s="102"/>
      <c r="AI139" s="102"/>
      <c r="AJ139" s="102"/>
      <c r="AK139" s="102"/>
      <c r="AL139" s="102"/>
      <c r="AM139" s="102"/>
      <c r="AN139" s="102"/>
      <c r="AO139" s="102"/>
    </row>
    <row r="140" spans="1:41" ht="85.5" customHeight="1">
      <c r="A140" s="141"/>
      <c r="B140" s="98"/>
      <c r="C140" s="98"/>
      <c r="D140" s="98"/>
      <c r="E140" s="98"/>
      <c r="F140" s="98"/>
      <c r="G140" s="98"/>
      <c r="H140" s="142"/>
      <c r="I140" s="98"/>
      <c r="J140" s="142"/>
      <c r="K140" s="142"/>
      <c r="L140" s="142"/>
      <c r="M140" s="142"/>
      <c r="N140" s="142"/>
      <c r="O140" s="142"/>
      <c r="P140" s="142"/>
      <c r="Q140" s="142"/>
      <c r="R140" s="142"/>
      <c r="S140" s="142"/>
      <c r="T140" s="142"/>
      <c r="U140" s="142"/>
      <c r="V140" s="142"/>
      <c r="W140" s="142"/>
      <c r="X140" s="102"/>
      <c r="Y140" s="102"/>
      <c r="Z140" s="102"/>
      <c r="AA140" s="102"/>
      <c r="AB140" s="102"/>
      <c r="AC140" s="102"/>
      <c r="AD140" s="102"/>
      <c r="AE140" s="102"/>
      <c r="AF140" s="102"/>
      <c r="AG140" s="102"/>
      <c r="AH140" s="102"/>
      <c r="AI140" s="102"/>
      <c r="AJ140" s="102"/>
      <c r="AK140" s="102"/>
      <c r="AL140" s="102"/>
      <c r="AM140" s="102"/>
      <c r="AN140" s="102"/>
      <c r="AO140" s="102"/>
    </row>
    <row r="141" spans="1:41" ht="85.5" customHeight="1">
      <c r="A141" s="141"/>
      <c r="B141" s="98"/>
      <c r="C141" s="98"/>
      <c r="D141" s="98"/>
      <c r="E141" s="98"/>
      <c r="F141" s="98"/>
      <c r="G141" s="98"/>
      <c r="H141" s="142"/>
      <c r="I141" s="98"/>
      <c r="J141" s="142"/>
      <c r="K141" s="142"/>
      <c r="L141" s="142"/>
      <c r="M141" s="142"/>
      <c r="N141" s="142"/>
      <c r="O141" s="142"/>
      <c r="P141" s="142"/>
      <c r="Q141" s="142"/>
      <c r="R141" s="142"/>
      <c r="S141" s="142"/>
      <c r="T141" s="142"/>
      <c r="U141" s="142"/>
      <c r="V141" s="142"/>
      <c r="W141" s="142"/>
      <c r="X141" s="102"/>
      <c r="Y141" s="102"/>
      <c r="Z141" s="102"/>
      <c r="AA141" s="102"/>
      <c r="AB141" s="102"/>
      <c r="AC141" s="102"/>
      <c r="AD141" s="102"/>
      <c r="AE141" s="102"/>
      <c r="AF141" s="102"/>
      <c r="AG141" s="102"/>
      <c r="AH141" s="102"/>
      <c r="AI141" s="102"/>
      <c r="AJ141" s="102"/>
      <c r="AK141" s="102"/>
      <c r="AL141" s="102"/>
      <c r="AM141" s="102"/>
      <c r="AN141" s="102"/>
      <c r="AO141" s="102"/>
    </row>
    <row r="142" spans="1:41" ht="85.5" customHeight="1">
      <c r="A142" s="141"/>
      <c r="B142" s="98"/>
      <c r="C142" s="98"/>
      <c r="D142" s="98"/>
      <c r="E142" s="98"/>
      <c r="F142" s="98"/>
      <c r="G142" s="98"/>
      <c r="H142" s="142"/>
      <c r="I142" s="98"/>
      <c r="J142" s="142"/>
      <c r="K142" s="142"/>
      <c r="L142" s="142"/>
      <c r="M142" s="142"/>
      <c r="N142" s="142"/>
      <c r="O142" s="142"/>
      <c r="P142" s="142"/>
      <c r="Q142" s="142"/>
      <c r="R142" s="142"/>
      <c r="S142" s="142"/>
      <c r="T142" s="142"/>
      <c r="U142" s="142"/>
      <c r="V142" s="142"/>
      <c r="W142" s="142"/>
      <c r="X142" s="102"/>
      <c r="Y142" s="102"/>
      <c r="Z142" s="102"/>
      <c r="AA142" s="102"/>
      <c r="AB142" s="102"/>
      <c r="AC142" s="102"/>
      <c r="AD142" s="102"/>
      <c r="AE142" s="102"/>
      <c r="AF142" s="102"/>
      <c r="AG142" s="102"/>
      <c r="AH142" s="102"/>
      <c r="AI142" s="102"/>
      <c r="AJ142" s="102"/>
      <c r="AK142" s="102"/>
      <c r="AL142" s="102"/>
      <c r="AM142" s="102"/>
      <c r="AN142" s="102"/>
      <c r="AO142" s="102"/>
    </row>
    <row r="143" spans="1:41" ht="85.5" customHeight="1">
      <c r="A143" s="141"/>
      <c r="B143" s="98"/>
      <c r="C143" s="98"/>
      <c r="D143" s="98"/>
      <c r="E143" s="98"/>
      <c r="F143" s="98"/>
      <c r="G143" s="98"/>
      <c r="H143" s="142"/>
      <c r="I143" s="98"/>
      <c r="J143" s="142"/>
      <c r="K143" s="142"/>
      <c r="L143" s="142"/>
      <c r="M143" s="142"/>
      <c r="N143" s="142"/>
      <c r="O143" s="142"/>
      <c r="P143" s="142"/>
      <c r="Q143" s="142"/>
      <c r="R143" s="142"/>
      <c r="S143" s="142"/>
      <c r="T143" s="142"/>
      <c r="U143" s="142"/>
      <c r="V143" s="142"/>
      <c r="W143" s="142"/>
      <c r="X143" s="102"/>
      <c r="Y143" s="102"/>
      <c r="Z143" s="102"/>
      <c r="AA143" s="102"/>
      <c r="AB143" s="102"/>
      <c r="AC143" s="102"/>
      <c r="AD143" s="102"/>
      <c r="AE143" s="102"/>
      <c r="AF143" s="102"/>
      <c r="AG143" s="102"/>
      <c r="AH143" s="102"/>
      <c r="AI143" s="102"/>
      <c r="AJ143" s="102"/>
      <c r="AK143" s="102"/>
      <c r="AL143" s="102"/>
      <c r="AM143" s="102"/>
      <c r="AN143" s="102"/>
      <c r="AO143" s="102"/>
    </row>
    <row r="144" spans="1:41" ht="85.5" customHeight="1">
      <c r="A144" s="141"/>
      <c r="B144" s="98"/>
      <c r="C144" s="98"/>
      <c r="D144" s="98"/>
      <c r="E144" s="98"/>
      <c r="F144" s="98"/>
      <c r="G144" s="98"/>
      <c r="H144" s="142"/>
      <c r="I144" s="98"/>
      <c r="J144" s="142"/>
      <c r="K144" s="142"/>
      <c r="L144" s="142"/>
      <c r="M144" s="142"/>
      <c r="N144" s="142"/>
      <c r="O144" s="142"/>
      <c r="P144" s="142"/>
      <c r="Q144" s="142"/>
      <c r="R144" s="142"/>
      <c r="S144" s="142"/>
      <c r="T144" s="142"/>
      <c r="U144" s="142"/>
      <c r="V144" s="142"/>
      <c r="W144" s="142"/>
      <c r="X144" s="102"/>
      <c r="Y144" s="102"/>
      <c r="Z144" s="102"/>
      <c r="AA144" s="102"/>
      <c r="AB144" s="102"/>
      <c r="AC144" s="102"/>
      <c r="AD144" s="102"/>
      <c r="AE144" s="102"/>
      <c r="AF144" s="102"/>
      <c r="AG144" s="102"/>
      <c r="AH144" s="102"/>
      <c r="AI144" s="102"/>
      <c r="AJ144" s="102"/>
      <c r="AK144" s="102"/>
      <c r="AL144" s="102"/>
      <c r="AM144" s="102"/>
      <c r="AN144" s="102"/>
      <c r="AO144" s="102"/>
    </row>
    <row r="145" spans="1:41" ht="85.5" customHeight="1">
      <c r="A145" s="141"/>
      <c r="B145" s="98"/>
      <c r="C145" s="98"/>
      <c r="D145" s="98"/>
      <c r="E145" s="98"/>
      <c r="F145" s="98"/>
      <c r="G145" s="98"/>
      <c r="H145" s="142"/>
      <c r="I145" s="98"/>
      <c r="J145" s="142"/>
      <c r="K145" s="142"/>
      <c r="L145" s="142"/>
      <c r="M145" s="142"/>
      <c r="N145" s="142"/>
      <c r="O145" s="142"/>
      <c r="P145" s="142"/>
      <c r="Q145" s="142"/>
      <c r="R145" s="142"/>
      <c r="S145" s="142"/>
      <c r="T145" s="142"/>
      <c r="U145" s="142"/>
      <c r="V145" s="142"/>
      <c r="W145" s="142"/>
      <c r="X145" s="102"/>
      <c r="Y145" s="102"/>
      <c r="Z145" s="102"/>
      <c r="AA145" s="102"/>
      <c r="AB145" s="102"/>
      <c r="AC145" s="102"/>
      <c r="AD145" s="102"/>
      <c r="AE145" s="102"/>
      <c r="AF145" s="102"/>
      <c r="AG145" s="102"/>
      <c r="AH145" s="102"/>
      <c r="AI145" s="102"/>
      <c r="AJ145" s="102"/>
      <c r="AK145" s="102"/>
      <c r="AL145" s="102"/>
      <c r="AM145" s="102"/>
      <c r="AN145" s="102"/>
      <c r="AO145" s="102"/>
    </row>
    <row r="146" spans="1:41" ht="85.5" customHeight="1">
      <c r="A146" s="141"/>
      <c r="B146" s="98"/>
      <c r="C146" s="98"/>
      <c r="D146" s="98"/>
      <c r="E146" s="98"/>
      <c r="F146" s="98"/>
      <c r="G146" s="98"/>
      <c r="H146" s="142"/>
      <c r="I146" s="98"/>
      <c r="J146" s="142"/>
      <c r="K146" s="142"/>
      <c r="L146" s="142"/>
      <c r="M146" s="142"/>
      <c r="N146" s="142"/>
      <c r="O146" s="142"/>
      <c r="P146" s="142"/>
      <c r="Q146" s="142"/>
      <c r="R146" s="142"/>
      <c r="S146" s="142"/>
      <c r="T146" s="142"/>
      <c r="U146" s="142"/>
      <c r="V146" s="142"/>
      <c r="W146" s="142"/>
      <c r="X146" s="102"/>
      <c r="Y146" s="102"/>
      <c r="Z146" s="102"/>
      <c r="AA146" s="102"/>
      <c r="AB146" s="102"/>
      <c r="AC146" s="102"/>
      <c r="AD146" s="102"/>
      <c r="AE146" s="102"/>
      <c r="AF146" s="102"/>
      <c r="AG146" s="102"/>
      <c r="AH146" s="102"/>
      <c r="AI146" s="102"/>
      <c r="AJ146" s="102"/>
      <c r="AK146" s="102"/>
      <c r="AL146" s="102"/>
      <c r="AM146" s="102"/>
      <c r="AN146" s="102"/>
      <c r="AO146" s="102"/>
    </row>
    <row r="147" spans="1:41" ht="85.5" customHeight="1">
      <c r="A147" s="141"/>
      <c r="B147" s="98"/>
      <c r="C147" s="98"/>
      <c r="D147" s="98"/>
      <c r="E147" s="98"/>
      <c r="F147" s="98"/>
      <c r="G147" s="98"/>
      <c r="H147" s="142"/>
      <c r="I147" s="98"/>
      <c r="J147" s="142"/>
      <c r="K147" s="142"/>
      <c r="L147" s="142"/>
      <c r="M147" s="142"/>
      <c r="N147" s="142"/>
      <c r="O147" s="142"/>
      <c r="P147" s="142"/>
      <c r="Q147" s="142"/>
      <c r="R147" s="142"/>
      <c r="S147" s="142"/>
      <c r="T147" s="142"/>
      <c r="U147" s="142"/>
      <c r="V147" s="142"/>
      <c r="W147" s="142"/>
      <c r="X147" s="102"/>
      <c r="Y147" s="102"/>
      <c r="Z147" s="102"/>
      <c r="AA147" s="102"/>
      <c r="AB147" s="102"/>
      <c r="AC147" s="102"/>
      <c r="AD147" s="102"/>
      <c r="AE147" s="102"/>
      <c r="AF147" s="102"/>
      <c r="AG147" s="102"/>
      <c r="AH147" s="102"/>
      <c r="AI147" s="102"/>
      <c r="AJ147" s="102"/>
      <c r="AK147" s="102"/>
      <c r="AL147" s="102"/>
      <c r="AM147" s="102"/>
      <c r="AN147" s="102"/>
      <c r="AO147" s="102"/>
    </row>
    <row r="148" spans="1:41" ht="85.5" customHeight="1">
      <c r="A148" s="141"/>
      <c r="B148" s="98"/>
      <c r="C148" s="98"/>
      <c r="D148" s="98"/>
      <c r="E148" s="98"/>
      <c r="F148" s="98"/>
      <c r="G148" s="98"/>
      <c r="H148" s="142"/>
      <c r="I148" s="98"/>
      <c r="J148" s="142"/>
      <c r="K148" s="142"/>
      <c r="L148" s="142"/>
      <c r="M148" s="142"/>
      <c r="N148" s="142"/>
      <c r="O148" s="142"/>
      <c r="P148" s="142"/>
      <c r="Q148" s="142"/>
      <c r="R148" s="142"/>
      <c r="S148" s="142"/>
      <c r="T148" s="142"/>
      <c r="U148" s="142"/>
      <c r="V148" s="142"/>
      <c r="W148" s="142"/>
      <c r="X148" s="102"/>
      <c r="Y148" s="102"/>
      <c r="Z148" s="102"/>
      <c r="AA148" s="102"/>
      <c r="AB148" s="102"/>
      <c r="AC148" s="102"/>
      <c r="AD148" s="102"/>
      <c r="AE148" s="102"/>
      <c r="AF148" s="102"/>
      <c r="AG148" s="102"/>
      <c r="AH148" s="102"/>
      <c r="AI148" s="102"/>
      <c r="AJ148" s="102"/>
      <c r="AK148" s="102"/>
      <c r="AL148" s="102"/>
      <c r="AM148" s="102"/>
      <c r="AN148" s="102"/>
      <c r="AO148" s="102"/>
    </row>
    <row r="149" spans="1:41" ht="85.5" customHeight="1">
      <c r="A149" s="141"/>
      <c r="B149" s="98"/>
      <c r="C149" s="98"/>
      <c r="D149" s="98"/>
      <c r="E149" s="98"/>
      <c r="F149" s="98"/>
      <c r="G149" s="98"/>
      <c r="H149" s="142"/>
      <c r="I149" s="98"/>
      <c r="J149" s="142"/>
      <c r="K149" s="142"/>
      <c r="L149" s="142"/>
      <c r="M149" s="142"/>
      <c r="N149" s="142"/>
      <c r="O149" s="142"/>
      <c r="P149" s="142"/>
      <c r="Q149" s="142"/>
      <c r="R149" s="142"/>
      <c r="S149" s="142"/>
      <c r="T149" s="142"/>
      <c r="U149" s="142"/>
      <c r="V149" s="142"/>
      <c r="W149" s="142"/>
      <c r="X149" s="102"/>
      <c r="Y149" s="102"/>
      <c r="Z149" s="102"/>
      <c r="AA149" s="102"/>
      <c r="AB149" s="102"/>
      <c r="AC149" s="102"/>
      <c r="AD149" s="102"/>
      <c r="AE149" s="102"/>
      <c r="AF149" s="102"/>
      <c r="AG149" s="102"/>
      <c r="AH149" s="102"/>
      <c r="AI149" s="102"/>
      <c r="AJ149" s="102"/>
      <c r="AK149" s="102"/>
      <c r="AL149" s="102"/>
      <c r="AM149" s="102"/>
      <c r="AN149" s="102"/>
      <c r="AO149" s="102"/>
    </row>
    <row r="150" spans="1:41" ht="85.5" customHeight="1">
      <c r="A150" s="141"/>
      <c r="B150" s="98"/>
      <c r="C150" s="98"/>
      <c r="D150" s="98"/>
      <c r="E150" s="98"/>
      <c r="F150" s="98"/>
      <c r="G150" s="98"/>
      <c r="H150" s="142"/>
      <c r="I150" s="98"/>
      <c r="J150" s="142"/>
      <c r="K150" s="142"/>
      <c r="L150" s="142"/>
      <c r="M150" s="142"/>
      <c r="N150" s="142"/>
      <c r="O150" s="142"/>
      <c r="P150" s="142"/>
      <c r="Q150" s="142"/>
      <c r="R150" s="142"/>
      <c r="S150" s="142"/>
      <c r="T150" s="142"/>
      <c r="U150" s="142"/>
      <c r="V150" s="142"/>
      <c r="W150" s="142"/>
      <c r="X150" s="102"/>
      <c r="Y150" s="102"/>
      <c r="Z150" s="102"/>
      <c r="AA150" s="102"/>
      <c r="AB150" s="102"/>
      <c r="AC150" s="102"/>
      <c r="AD150" s="102"/>
      <c r="AE150" s="102"/>
      <c r="AF150" s="102"/>
      <c r="AG150" s="102"/>
      <c r="AH150" s="102"/>
      <c r="AI150" s="102"/>
      <c r="AJ150" s="102"/>
      <c r="AK150" s="102"/>
      <c r="AL150" s="102"/>
      <c r="AM150" s="102"/>
      <c r="AN150" s="102"/>
      <c r="AO150" s="102"/>
    </row>
    <row r="151" spans="1:41" ht="85.5" customHeight="1">
      <c r="A151" s="141"/>
      <c r="B151" s="98"/>
      <c r="C151" s="98"/>
      <c r="D151" s="98"/>
      <c r="E151" s="98"/>
      <c r="F151" s="98"/>
      <c r="G151" s="98"/>
      <c r="H151" s="142"/>
      <c r="I151" s="98"/>
      <c r="J151" s="142"/>
      <c r="K151" s="142"/>
      <c r="L151" s="142"/>
      <c r="M151" s="142"/>
      <c r="N151" s="142"/>
      <c r="O151" s="142"/>
      <c r="P151" s="142"/>
      <c r="Q151" s="142"/>
      <c r="R151" s="142"/>
      <c r="S151" s="142"/>
      <c r="T151" s="142"/>
      <c r="U151" s="142"/>
      <c r="V151" s="142"/>
      <c r="W151" s="142"/>
      <c r="X151" s="102"/>
      <c r="Y151" s="102"/>
      <c r="Z151" s="102"/>
      <c r="AA151" s="102"/>
      <c r="AB151" s="102"/>
      <c r="AC151" s="102"/>
      <c r="AD151" s="102"/>
      <c r="AE151" s="102"/>
      <c r="AF151" s="102"/>
      <c r="AG151" s="102"/>
      <c r="AH151" s="102"/>
      <c r="AI151" s="102"/>
      <c r="AJ151" s="102"/>
      <c r="AK151" s="102"/>
      <c r="AL151" s="102"/>
      <c r="AM151" s="102"/>
      <c r="AN151" s="102"/>
      <c r="AO151" s="102"/>
    </row>
    <row r="152" spans="1:41" ht="85.5" customHeight="1">
      <c r="A152" s="141"/>
      <c r="B152" s="98"/>
      <c r="C152" s="98"/>
      <c r="D152" s="98"/>
      <c r="E152" s="98"/>
      <c r="F152" s="98"/>
      <c r="G152" s="98"/>
      <c r="H152" s="142"/>
      <c r="I152" s="98"/>
      <c r="J152" s="142"/>
      <c r="K152" s="142"/>
      <c r="L152" s="142"/>
      <c r="M152" s="142"/>
      <c r="N152" s="142"/>
      <c r="O152" s="142"/>
      <c r="P152" s="142"/>
      <c r="Q152" s="142"/>
      <c r="R152" s="142"/>
      <c r="S152" s="142"/>
      <c r="T152" s="142"/>
      <c r="U152" s="142"/>
      <c r="V152" s="142"/>
      <c r="W152" s="142"/>
      <c r="X152" s="102"/>
      <c r="Y152" s="102"/>
      <c r="Z152" s="102"/>
      <c r="AA152" s="102"/>
      <c r="AB152" s="102"/>
      <c r="AC152" s="102"/>
      <c r="AD152" s="102"/>
      <c r="AE152" s="102"/>
      <c r="AF152" s="102"/>
      <c r="AG152" s="102"/>
      <c r="AH152" s="102"/>
      <c r="AI152" s="102"/>
      <c r="AJ152" s="102"/>
      <c r="AK152" s="102"/>
      <c r="AL152" s="102"/>
      <c r="AM152" s="102"/>
      <c r="AN152" s="102"/>
      <c r="AO152" s="102"/>
    </row>
    <row r="153" spans="1:41" ht="85.5" customHeight="1">
      <c r="A153" s="141"/>
      <c r="B153" s="98"/>
      <c r="C153" s="98"/>
      <c r="D153" s="98"/>
      <c r="E153" s="98"/>
      <c r="F153" s="98"/>
      <c r="G153" s="98"/>
      <c r="H153" s="142"/>
      <c r="I153" s="98"/>
      <c r="J153" s="142"/>
      <c r="K153" s="142"/>
      <c r="L153" s="142"/>
      <c r="M153" s="142"/>
      <c r="N153" s="142"/>
      <c r="O153" s="142"/>
      <c r="P153" s="142"/>
      <c r="Q153" s="142"/>
      <c r="R153" s="142"/>
      <c r="S153" s="142"/>
      <c r="T153" s="142"/>
      <c r="U153" s="142"/>
      <c r="V153" s="142"/>
      <c r="W153" s="142"/>
      <c r="X153" s="102"/>
      <c r="Y153" s="102"/>
      <c r="Z153" s="102"/>
      <c r="AA153" s="102"/>
      <c r="AB153" s="102"/>
      <c r="AC153" s="102"/>
      <c r="AD153" s="102"/>
      <c r="AE153" s="102"/>
      <c r="AF153" s="102"/>
      <c r="AG153" s="102"/>
      <c r="AH153" s="102"/>
      <c r="AI153" s="102"/>
      <c r="AJ153" s="102"/>
      <c r="AK153" s="102"/>
      <c r="AL153" s="102"/>
      <c r="AM153" s="102"/>
      <c r="AN153" s="102"/>
      <c r="AO153" s="102"/>
    </row>
    <row r="154" spans="1:41" ht="85.5" customHeight="1">
      <c r="A154" s="141"/>
      <c r="B154" s="98"/>
      <c r="C154" s="98"/>
      <c r="D154" s="98"/>
      <c r="E154" s="98"/>
      <c r="F154" s="98"/>
      <c r="G154" s="98"/>
      <c r="H154" s="142"/>
      <c r="I154" s="98"/>
      <c r="J154" s="142"/>
      <c r="K154" s="142"/>
      <c r="L154" s="142"/>
      <c r="M154" s="142"/>
      <c r="N154" s="142"/>
      <c r="O154" s="142"/>
      <c r="P154" s="142"/>
      <c r="Q154" s="142"/>
      <c r="R154" s="142"/>
      <c r="S154" s="142"/>
      <c r="T154" s="142"/>
      <c r="U154" s="142"/>
      <c r="V154" s="142"/>
      <c r="W154" s="142"/>
      <c r="X154" s="102"/>
      <c r="Y154" s="102"/>
      <c r="Z154" s="102"/>
      <c r="AA154" s="102"/>
      <c r="AB154" s="102"/>
      <c r="AC154" s="102"/>
      <c r="AD154" s="102"/>
      <c r="AE154" s="102"/>
      <c r="AF154" s="102"/>
      <c r="AG154" s="102"/>
      <c r="AH154" s="102"/>
      <c r="AI154" s="102"/>
      <c r="AJ154" s="102"/>
      <c r="AK154" s="102"/>
      <c r="AL154" s="102"/>
      <c r="AM154" s="102"/>
      <c r="AN154" s="102"/>
      <c r="AO154" s="102"/>
    </row>
    <row r="155" spans="1:41" ht="85.5" customHeight="1">
      <c r="A155" s="141"/>
      <c r="B155" s="98"/>
      <c r="C155" s="98"/>
      <c r="D155" s="98"/>
      <c r="E155" s="98"/>
      <c r="F155" s="98"/>
      <c r="G155" s="98"/>
      <c r="H155" s="142"/>
      <c r="I155" s="98"/>
      <c r="J155" s="142"/>
      <c r="K155" s="142"/>
      <c r="L155" s="142"/>
      <c r="M155" s="142"/>
      <c r="N155" s="142"/>
      <c r="O155" s="142"/>
      <c r="P155" s="142"/>
      <c r="Q155" s="142"/>
      <c r="R155" s="142"/>
      <c r="S155" s="142"/>
      <c r="T155" s="142"/>
      <c r="U155" s="142"/>
      <c r="V155" s="142"/>
      <c r="W155" s="142"/>
      <c r="X155" s="102"/>
      <c r="Y155" s="102"/>
      <c r="Z155" s="102"/>
      <c r="AA155" s="102"/>
      <c r="AB155" s="102"/>
      <c r="AC155" s="102"/>
      <c r="AD155" s="102"/>
      <c r="AE155" s="102"/>
      <c r="AF155" s="102"/>
      <c r="AG155" s="102"/>
      <c r="AH155" s="102"/>
      <c r="AI155" s="102"/>
      <c r="AJ155" s="102"/>
      <c r="AK155" s="102"/>
      <c r="AL155" s="102"/>
      <c r="AM155" s="102"/>
      <c r="AN155" s="102"/>
      <c r="AO155" s="102"/>
    </row>
    <row r="156" spans="1:41" ht="85.5" customHeight="1">
      <c r="A156" s="141"/>
      <c r="B156" s="98"/>
      <c r="C156" s="98"/>
      <c r="D156" s="98"/>
      <c r="E156" s="98"/>
      <c r="F156" s="98"/>
      <c r="G156" s="98"/>
      <c r="H156" s="142"/>
      <c r="I156" s="98"/>
      <c r="J156" s="142"/>
      <c r="K156" s="142"/>
      <c r="L156" s="142"/>
      <c r="M156" s="142"/>
      <c r="N156" s="142"/>
      <c r="O156" s="142"/>
      <c r="P156" s="142"/>
      <c r="Q156" s="142"/>
      <c r="R156" s="142"/>
      <c r="S156" s="142"/>
      <c r="T156" s="142"/>
      <c r="U156" s="142"/>
      <c r="V156" s="142"/>
      <c r="W156" s="142"/>
      <c r="X156" s="102"/>
      <c r="Y156" s="102"/>
      <c r="Z156" s="102"/>
      <c r="AA156" s="102"/>
      <c r="AB156" s="102"/>
      <c r="AC156" s="102"/>
      <c r="AD156" s="102"/>
      <c r="AE156" s="102"/>
      <c r="AF156" s="102"/>
      <c r="AG156" s="102"/>
      <c r="AH156" s="102"/>
      <c r="AI156" s="102"/>
      <c r="AJ156" s="102"/>
      <c r="AK156" s="102"/>
      <c r="AL156" s="102"/>
      <c r="AM156" s="102"/>
      <c r="AN156" s="102"/>
      <c r="AO156" s="102"/>
    </row>
    <row r="157" spans="1:41" ht="85.5" customHeight="1">
      <c r="A157" s="141"/>
      <c r="B157" s="98"/>
      <c r="C157" s="98"/>
      <c r="D157" s="98"/>
      <c r="E157" s="98"/>
      <c r="F157" s="98"/>
      <c r="G157" s="98"/>
      <c r="H157" s="142"/>
      <c r="I157" s="98"/>
      <c r="J157" s="142"/>
      <c r="K157" s="142"/>
      <c r="L157" s="142"/>
      <c r="M157" s="142"/>
      <c r="N157" s="142"/>
      <c r="O157" s="142"/>
      <c r="P157" s="142"/>
      <c r="Q157" s="142"/>
      <c r="R157" s="142"/>
      <c r="S157" s="142"/>
      <c r="T157" s="142"/>
      <c r="U157" s="142"/>
      <c r="V157" s="142"/>
      <c r="W157" s="142"/>
      <c r="X157" s="102"/>
      <c r="Y157" s="102"/>
      <c r="Z157" s="102"/>
      <c r="AA157" s="102"/>
      <c r="AB157" s="102"/>
      <c r="AC157" s="102"/>
      <c r="AD157" s="102"/>
      <c r="AE157" s="102"/>
      <c r="AF157" s="102"/>
      <c r="AG157" s="102"/>
      <c r="AH157" s="102"/>
      <c r="AI157" s="102"/>
      <c r="AJ157" s="102"/>
      <c r="AK157" s="102"/>
      <c r="AL157" s="102"/>
      <c r="AM157" s="102"/>
      <c r="AN157" s="102"/>
      <c r="AO157" s="102"/>
    </row>
    <row r="158" spans="1:41" ht="85.5" customHeight="1">
      <c r="A158" s="141"/>
      <c r="B158" s="98"/>
      <c r="C158" s="98"/>
      <c r="D158" s="98"/>
      <c r="E158" s="98"/>
      <c r="F158" s="98"/>
      <c r="G158" s="98"/>
      <c r="H158" s="142"/>
      <c r="I158" s="98"/>
      <c r="J158" s="142"/>
      <c r="K158" s="142"/>
      <c r="L158" s="142"/>
      <c r="M158" s="142"/>
      <c r="N158" s="142"/>
      <c r="O158" s="142"/>
      <c r="P158" s="142"/>
      <c r="Q158" s="142"/>
      <c r="R158" s="142"/>
      <c r="S158" s="142"/>
      <c r="T158" s="142"/>
      <c r="U158" s="142"/>
      <c r="V158" s="142"/>
      <c r="W158" s="142"/>
      <c r="X158" s="102"/>
      <c r="Y158" s="102"/>
      <c r="Z158" s="102"/>
      <c r="AA158" s="102"/>
      <c r="AB158" s="102"/>
      <c r="AC158" s="102"/>
      <c r="AD158" s="102"/>
      <c r="AE158" s="102"/>
      <c r="AF158" s="102"/>
      <c r="AG158" s="102"/>
      <c r="AH158" s="102"/>
      <c r="AI158" s="102"/>
      <c r="AJ158" s="102"/>
      <c r="AK158" s="102"/>
      <c r="AL158" s="102"/>
      <c r="AM158" s="102"/>
      <c r="AN158" s="102"/>
      <c r="AO158" s="102"/>
    </row>
    <row r="159" spans="1:41" ht="85.5" customHeight="1">
      <c r="A159" s="141"/>
      <c r="B159" s="98"/>
      <c r="C159" s="98"/>
      <c r="D159" s="98"/>
      <c r="E159" s="98"/>
      <c r="F159" s="98"/>
      <c r="G159" s="98"/>
      <c r="H159" s="142"/>
      <c r="I159" s="98"/>
      <c r="J159" s="142"/>
      <c r="K159" s="142"/>
      <c r="L159" s="142"/>
      <c r="M159" s="142"/>
      <c r="N159" s="142"/>
      <c r="O159" s="142"/>
      <c r="P159" s="142"/>
      <c r="Q159" s="142"/>
      <c r="R159" s="142"/>
      <c r="S159" s="142"/>
      <c r="T159" s="142"/>
      <c r="U159" s="142"/>
      <c r="V159" s="142"/>
      <c r="W159" s="142"/>
      <c r="X159" s="102"/>
      <c r="Y159" s="102"/>
      <c r="Z159" s="102"/>
      <c r="AA159" s="102"/>
      <c r="AB159" s="102"/>
      <c r="AC159" s="102"/>
      <c r="AD159" s="102"/>
      <c r="AE159" s="102"/>
      <c r="AF159" s="102"/>
      <c r="AG159" s="102"/>
      <c r="AH159" s="102"/>
      <c r="AI159" s="102"/>
      <c r="AJ159" s="102"/>
      <c r="AK159" s="102"/>
      <c r="AL159" s="102"/>
      <c r="AM159" s="102"/>
      <c r="AN159" s="102"/>
      <c r="AO159" s="102"/>
    </row>
    <row r="160" spans="1:41" ht="85.5" customHeight="1">
      <c r="A160" s="141"/>
      <c r="B160" s="98"/>
      <c r="C160" s="98"/>
      <c r="D160" s="98"/>
      <c r="E160" s="98"/>
      <c r="F160" s="98"/>
      <c r="G160" s="98"/>
      <c r="H160" s="142"/>
      <c r="I160" s="98"/>
      <c r="J160" s="142"/>
      <c r="K160" s="142"/>
      <c r="L160" s="142"/>
      <c r="M160" s="142"/>
      <c r="N160" s="142"/>
      <c r="O160" s="142"/>
      <c r="P160" s="142"/>
      <c r="Q160" s="142"/>
      <c r="R160" s="142"/>
      <c r="S160" s="142"/>
      <c r="T160" s="142"/>
      <c r="U160" s="142"/>
      <c r="V160" s="142"/>
      <c r="W160" s="142"/>
      <c r="X160" s="102"/>
      <c r="Y160" s="102"/>
      <c r="Z160" s="102"/>
      <c r="AA160" s="102"/>
      <c r="AB160" s="102"/>
      <c r="AC160" s="102"/>
      <c r="AD160" s="102"/>
      <c r="AE160" s="102"/>
      <c r="AF160" s="102"/>
      <c r="AG160" s="102"/>
      <c r="AH160" s="102"/>
      <c r="AI160" s="102"/>
      <c r="AJ160" s="102"/>
      <c r="AK160" s="102"/>
      <c r="AL160" s="102"/>
      <c r="AM160" s="102"/>
      <c r="AN160" s="102"/>
      <c r="AO160" s="102"/>
    </row>
    <row r="161" spans="1:41" ht="85.5" customHeight="1">
      <c r="A161" s="141"/>
      <c r="B161" s="98"/>
      <c r="C161" s="98"/>
      <c r="D161" s="98"/>
      <c r="E161" s="98"/>
      <c r="F161" s="98"/>
      <c r="G161" s="98"/>
      <c r="H161" s="142"/>
      <c r="I161" s="98"/>
      <c r="J161" s="142"/>
      <c r="K161" s="142"/>
      <c r="L161" s="142"/>
      <c r="M161" s="142"/>
      <c r="N161" s="142"/>
      <c r="O161" s="142"/>
      <c r="P161" s="142"/>
      <c r="Q161" s="142"/>
      <c r="R161" s="142"/>
      <c r="S161" s="142"/>
      <c r="T161" s="142"/>
      <c r="U161" s="142"/>
      <c r="V161" s="142"/>
      <c r="W161" s="142"/>
      <c r="X161" s="102"/>
      <c r="Y161" s="102"/>
      <c r="Z161" s="102"/>
      <c r="AA161" s="102"/>
      <c r="AB161" s="102"/>
      <c r="AC161" s="102"/>
      <c r="AD161" s="102"/>
      <c r="AE161" s="102"/>
      <c r="AF161" s="102"/>
      <c r="AG161" s="102"/>
      <c r="AH161" s="102"/>
      <c r="AI161" s="102"/>
      <c r="AJ161" s="102"/>
      <c r="AK161" s="102"/>
      <c r="AL161" s="102"/>
      <c r="AM161" s="102"/>
      <c r="AN161" s="102"/>
      <c r="AO161" s="102"/>
    </row>
    <row r="162" spans="1:41" ht="85.5" customHeight="1">
      <c r="A162" s="141"/>
      <c r="B162" s="98"/>
      <c r="C162" s="98"/>
      <c r="D162" s="98"/>
      <c r="E162" s="98"/>
      <c r="F162" s="98"/>
      <c r="G162" s="98"/>
      <c r="H162" s="142"/>
      <c r="I162" s="98"/>
      <c r="J162" s="142"/>
      <c r="K162" s="142"/>
      <c r="L162" s="142"/>
      <c r="M162" s="142"/>
      <c r="N162" s="142"/>
      <c r="O162" s="142"/>
      <c r="P162" s="142"/>
      <c r="Q162" s="142"/>
      <c r="R162" s="142"/>
      <c r="S162" s="142"/>
      <c r="T162" s="142"/>
      <c r="U162" s="142"/>
      <c r="V162" s="142"/>
      <c r="W162" s="142"/>
      <c r="X162" s="102"/>
      <c r="Y162" s="102"/>
      <c r="Z162" s="102"/>
      <c r="AA162" s="102"/>
      <c r="AB162" s="102"/>
      <c r="AC162" s="102"/>
      <c r="AD162" s="102"/>
      <c r="AE162" s="102"/>
      <c r="AF162" s="102"/>
      <c r="AG162" s="102"/>
      <c r="AH162" s="102"/>
      <c r="AI162" s="102"/>
      <c r="AJ162" s="102"/>
      <c r="AK162" s="102"/>
      <c r="AL162" s="102"/>
      <c r="AM162" s="102"/>
      <c r="AN162" s="102"/>
      <c r="AO162" s="102"/>
    </row>
    <row r="163" spans="1:41" ht="85.5" customHeight="1">
      <c r="A163" s="141"/>
      <c r="B163" s="98"/>
      <c r="C163" s="98"/>
      <c r="D163" s="98"/>
      <c r="E163" s="98"/>
      <c r="F163" s="98"/>
      <c r="G163" s="98"/>
      <c r="H163" s="142"/>
      <c r="I163" s="98"/>
      <c r="J163" s="142"/>
      <c r="K163" s="142"/>
      <c r="L163" s="142"/>
      <c r="M163" s="142"/>
      <c r="N163" s="142"/>
      <c r="O163" s="142"/>
      <c r="P163" s="142"/>
      <c r="Q163" s="142"/>
      <c r="R163" s="142"/>
      <c r="S163" s="142"/>
      <c r="T163" s="142"/>
      <c r="U163" s="142"/>
      <c r="V163" s="142"/>
      <c r="W163" s="142"/>
      <c r="X163" s="102"/>
      <c r="Y163" s="102"/>
      <c r="Z163" s="102"/>
      <c r="AA163" s="102"/>
      <c r="AB163" s="102"/>
      <c r="AC163" s="102"/>
      <c r="AD163" s="102"/>
      <c r="AE163" s="102"/>
      <c r="AF163" s="102"/>
      <c r="AG163" s="102"/>
      <c r="AH163" s="102"/>
      <c r="AI163" s="102"/>
      <c r="AJ163" s="102"/>
      <c r="AK163" s="102"/>
      <c r="AL163" s="102"/>
      <c r="AM163" s="102"/>
      <c r="AN163" s="102"/>
      <c r="AO163" s="102"/>
    </row>
    <row r="164" spans="1:41" ht="85.5" customHeight="1">
      <c r="A164" s="141"/>
      <c r="B164" s="98"/>
      <c r="C164" s="98"/>
      <c r="D164" s="98"/>
      <c r="E164" s="98"/>
      <c r="F164" s="98"/>
      <c r="G164" s="98"/>
      <c r="H164" s="142"/>
      <c r="I164" s="98"/>
      <c r="J164" s="142"/>
      <c r="K164" s="142"/>
      <c r="L164" s="142"/>
      <c r="M164" s="142"/>
      <c r="N164" s="142"/>
      <c r="O164" s="142"/>
      <c r="P164" s="142"/>
      <c r="Q164" s="142"/>
      <c r="R164" s="142"/>
      <c r="S164" s="142"/>
      <c r="T164" s="142"/>
      <c r="U164" s="142"/>
      <c r="V164" s="142"/>
      <c r="W164" s="142"/>
      <c r="X164" s="102"/>
      <c r="Y164" s="102"/>
      <c r="Z164" s="102"/>
      <c r="AA164" s="102"/>
      <c r="AB164" s="102"/>
      <c r="AC164" s="102"/>
      <c r="AD164" s="102"/>
      <c r="AE164" s="102"/>
      <c r="AF164" s="102"/>
      <c r="AG164" s="102"/>
      <c r="AH164" s="102"/>
      <c r="AI164" s="102"/>
      <c r="AJ164" s="102"/>
      <c r="AK164" s="102"/>
      <c r="AL164" s="102"/>
      <c r="AM164" s="102"/>
      <c r="AN164" s="102"/>
      <c r="AO164" s="102"/>
    </row>
    <row r="165" spans="1:41" ht="85.5" customHeight="1">
      <c r="A165" s="141"/>
      <c r="B165" s="98"/>
      <c r="C165" s="98"/>
      <c r="D165" s="98"/>
      <c r="E165" s="98"/>
      <c r="F165" s="98"/>
      <c r="G165" s="98"/>
      <c r="H165" s="142"/>
      <c r="I165" s="98"/>
      <c r="J165" s="142"/>
      <c r="K165" s="142"/>
      <c r="L165" s="142"/>
      <c r="M165" s="142"/>
      <c r="N165" s="142"/>
      <c r="O165" s="142"/>
      <c r="P165" s="142"/>
      <c r="Q165" s="142"/>
      <c r="R165" s="142"/>
      <c r="S165" s="142"/>
      <c r="T165" s="142"/>
      <c r="U165" s="142"/>
      <c r="V165" s="142"/>
      <c r="W165" s="142"/>
      <c r="X165" s="102"/>
      <c r="Y165" s="102"/>
      <c r="Z165" s="102"/>
      <c r="AA165" s="102"/>
      <c r="AB165" s="102"/>
      <c r="AC165" s="102"/>
      <c r="AD165" s="102"/>
      <c r="AE165" s="102"/>
      <c r="AF165" s="102"/>
      <c r="AG165" s="102"/>
      <c r="AH165" s="102"/>
      <c r="AI165" s="102"/>
      <c r="AJ165" s="102"/>
      <c r="AK165" s="102"/>
      <c r="AL165" s="102"/>
      <c r="AM165" s="102"/>
      <c r="AN165" s="102"/>
      <c r="AO165" s="102"/>
    </row>
    <row r="166" spans="1:41" ht="85.5" customHeight="1">
      <c r="A166" s="141"/>
      <c r="B166" s="98"/>
      <c r="C166" s="98"/>
      <c r="D166" s="98"/>
      <c r="E166" s="98"/>
      <c r="F166" s="98"/>
      <c r="G166" s="98"/>
      <c r="H166" s="142"/>
      <c r="I166" s="98"/>
      <c r="J166" s="142"/>
      <c r="K166" s="142"/>
      <c r="L166" s="142"/>
      <c r="M166" s="142"/>
      <c r="N166" s="142"/>
      <c r="O166" s="142"/>
      <c r="P166" s="142"/>
      <c r="Q166" s="142"/>
      <c r="R166" s="142"/>
      <c r="S166" s="142"/>
      <c r="T166" s="142"/>
      <c r="U166" s="142"/>
      <c r="V166" s="142"/>
      <c r="W166" s="142"/>
      <c r="X166" s="102"/>
      <c r="Y166" s="102"/>
      <c r="Z166" s="102"/>
      <c r="AA166" s="102"/>
      <c r="AB166" s="102"/>
      <c r="AC166" s="102"/>
      <c r="AD166" s="102"/>
      <c r="AE166" s="102"/>
      <c r="AF166" s="102"/>
      <c r="AG166" s="102"/>
      <c r="AH166" s="102"/>
      <c r="AI166" s="102"/>
      <c r="AJ166" s="102"/>
      <c r="AK166" s="102"/>
      <c r="AL166" s="102"/>
      <c r="AM166" s="102"/>
      <c r="AN166" s="102"/>
      <c r="AO166" s="102"/>
    </row>
    <row r="167" spans="1:41" ht="85.5" customHeight="1">
      <c r="A167" s="141"/>
      <c r="B167" s="98"/>
      <c r="C167" s="98"/>
      <c r="D167" s="98"/>
      <c r="E167" s="98"/>
      <c r="F167" s="98"/>
      <c r="G167" s="98"/>
      <c r="H167" s="142"/>
      <c r="I167" s="98"/>
      <c r="J167" s="142"/>
      <c r="K167" s="142"/>
      <c r="L167" s="142"/>
      <c r="M167" s="142"/>
      <c r="N167" s="142"/>
      <c r="O167" s="142"/>
      <c r="P167" s="142"/>
      <c r="Q167" s="142"/>
      <c r="R167" s="142"/>
      <c r="S167" s="142"/>
      <c r="T167" s="142"/>
      <c r="U167" s="142"/>
      <c r="V167" s="142"/>
      <c r="W167" s="142"/>
      <c r="X167" s="102"/>
      <c r="Y167" s="102"/>
      <c r="Z167" s="102"/>
      <c r="AA167" s="102"/>
      <c r="AB167" s="102"/>
      <c r="AC167" s="102"/>
      <c r="AD167" s="102"/>
      <c r="AE167" s="102"/>
      <c r="AF167" s="102"/>
      <c r="AG167" s="102"/>
      <c r="AH167" s="102"/>
      <c r="AI167" s="102"/>
      <c r="AJ167" s="102"/>
      <c r="AK167" s="102"/>
      <c r="AL167" s="102"/>
      <c r="AM167" s="102"/>
      <c r="AN167" s="102"/>
      <c r="AO167" s="102"/>
    </row>
    <row r="168" spans="1:41" ht="85.5" customHeight="1">
      <c r="A168" s="141"/>
      <c r="B168" s="98"/>
      <c r="C168" s="98"/>
      <c r="D168" s="98"/>
      <c r="E168" s="98"/>
      <c r="F168" s="98"/>
      <c r="G168" s="98"/>
      <c r="H168" s="142"/>
      <c r="I168" s="98"/>
      <c r="J168" s="142"/>
      <c r="K168" s="142"/>
      <c r="L168" s="142"/>
      <c r="M168" s="142"/>
      <c r="N168" s="142"/>
      <c r="O168" s="142"/>
      <c r="P168" s="142"/>
      <c r="Q168" s="142"/>
      <c r="R168" s="142"/>
      <c r="S168" s="142"/>
      <c r="T168" s="142"/>
      <c r="U168" s="142"/>
      <c r="V168" s="142"/>
      <c r="W168" s="142"/>
      <c r="X168" s="102"/>
      <c r="Y168" s="102"/>
      <c r="Z168" s="102"/>
      <c r="AA168" s="102"/>
      <c r="AB168" s="102"/>
      <c r="AC168" s="102"/>
      <c r="AD168" s="102"/>
      <c r="AE168" s="102"/>
      <c r="AF168" s="102"/>
      <c r="AG168" s="102"/>
      <c r="AH168" s="102"/>
      <c r="AI168" s="102"/>
      <c r="AJ168" s="102"/>
      <c r="AK168" s="102"/>
      <c r="AL168" s="102"/>
      <c r="AM168" s="102"/>
      <c r="AN168" s="102"/>
      <c r="AO168" s="102"/>
    </row>
    <row r="169" spans="1:41" ht="85.5" customHeight="1">
      <c r="A169" s="141"/>
      <c r="B169" s="98"/>
      <c r="C169" s="98"/>
      <c r="D169" s="98"/>
      <c r="E169" s="98"/>
      <c r="F169" s="98"/>
      <c r="G169" s="98"/>
      <c r="H169" s="142"/>
      <c r="I169" s="98"/>
      <c r="J169" s="142"/>
      <c r="K169" s="142"/>
      <c r="L169" s="142"/>
      <c r="M169" s="142"/>
      <c r="N169" s="142"/>
      <c r="O169" s="142"/>
      <c r="P169" s="142"/>
      <c r="Q169" s="142"/>
      <c r="R169" s="142"/>
      <c r="S169" s="142"/>
      <c r="T169" s="142"/>
      <c r="U169" s="142"/>
      <c r="V169" s="142"/>
      <c r="W169" s="142"/>
      <c r="X169" s="102"/>
      <c r="Y169" s="102"/>
      <c r="Z169" s="102"/>
      <c r="AA169" s="102"/>
      <c r="AB169" s="102"/>
      <c r="AC169" s="102"/>
      <c r="AD169" s="102"/>
      <c r="AE169" s="102"/>
      <c r="AF169" s="102"/>
      <c r="AG169" s="102"/>
      <c r="AH169" s="102"/>
      <c r="AI169" s="102"/>
      <c r="AJ169" s="102"/>
      <c r="AK169" s="102"/>
      <c r="AL169" s="102"/>
      <c r="AM169" s="102"/>
      <c r="AN169" s="102"/>
      <c r="AO169" s="102"/>
    </row>
    <row r="170" spans="1:41" ht="85.5" customHeight="1">
      <c r="A170" s="141"/>
      <c r="B170" s="98"/>
      <c r="C170" s="98"/>
      <c r="D170" s="98"/>
      <c r="E170" s="98"/>
      <c r="F170" s="98"/>
      <c r="G170" s="98"/>
      <c r="H170" s="142"/>
      <c r="I170" s="98"/>
      <c r="J170" s="142"/>
      <c r="K170" s="142"/>
      <c r="L170" s="142"/>
      <c r="M170" s="142"/>
      <c r="N170" s="142"/>
      <c r="O170" s="142"/>
      <c r="P170" s="142"/>
      <c r="Q170" s="142"/>
      <c r="R170" s="142"/>
      <c r="S170" s="142"/>
      <c r="T170" s="142"/>
      <c r="U170" s="142"/>
      <c r="V170" s="142"/>
      <c r="W170" s="142"/>
      <c r="X170" s="102"/>
      <c r="Y170" s="102"/>
      <c r="Z170" s="102"/>
      <c r="AA170" s="102"/>
      <c r="AB170" s="102"/>
      <c r="AC170" s="102"/>
      <c r="AD170" s="102"/>
      <c r="AE170" s="102"/>
      <c r="AF170" s="102"/>
      <c r="AG170" s="102"/>
      <c r="AH170" s="102"/>
      <c r="AI170" s="102"/>
      <c r="AJ170" s="102"/>
      <c r="AK170" s="102"/>
      <c r="AL170" s="102"/>
      <c r="AM170" s="102"/>
      <c r="AN170" s="102"/>
      <c r="AO170" s="102"/>
    </row>
    <row r="171" spans="1:41" ht="85.5" customHeight="1">
      <c r="A171" s="141"/>
      <c r="B171" s="98"/>
      <c r="C171" s="98"/>
      <c r="D171" s="98"/>
      <c r="E171" s="98"/>
      <c r="F171" s="98"/>
      <c r="G171" s="98"/>
      <c r="H171" s="142"/>
      <c r="I171" s="98"/>
      <c r="J171" s="142"/>
      <c r="K171" s="142"/>
      <c r="L171" s="142"/>
      <c r="M171" s="142"/>
      <c r="N171" s="142"/>
      <c r="O171" s="142"/>
      <c r="P171" s="142"/>
      <c r="Q171" s="142"/>
      <c r="R171" s="142"/>
      <c r="S171" s="142"/>
      <c r="T171" s="142"/>
      <c r="U171" s="142"/>
      <c r="V171" s="142"/>
      <c r="W171" s="142"/>
      <c r="X171" s="102"/>
      <c r="Y171" s="102"/>
      <c r="Z171" s="102"/>
      <c r="AA171" s="102"/>
      <c r="AB171" s="102"/>
      <c r="AC171" s="102"/>
      <c r="AD171" s="102"/>
      <c r="AE171" s="102"/>
      <c r="AF171" s="102"/>
      <c r="AG171" s="102"/>
      <c r="AH171" s="102"/>
      <c r="AI171" s="102"/>
      <c r="AJ171" s="102"/>
      <c r="AK171" s="102"/>
      <c r="AL171" s="102"/>
      <c r="AM171" s="102"/>
      <c r="AN171" s="102"/>
      <c r="AO171" s="102"/>
    </row>
    <row r="172" spans="1:41" ht="85.5" customHeight="1">
      <c r="A172" s="141"/>
      <c r="B172" s="98"/>
      <c r="C172" s="98"/>
      <c r="D172" s="98"/>
      <c r="E172" s="98"/>
      <c r="F172" s="98"/>
      <c r="G172" s="98"/>
      <c r="H172" s="142"/>
      <c r="I172" s="98"/>
      <c r="J172" s="142"/>
      <c r="K172" s="142"/>
      <c r="L172" s="142"/>
      <c r="M172" s="142"/>
      <c r="N172" s="142"/>
      <c r="O172" s="142"/>
      <c r="P172" s="142"/>
      <c r="Q172" s="142"/>
      <c r="R172" s="142"/>
      <c r="S172" s="142"/>
      <c r="T172" s="142"/>
      <c r="U172" s="142"/>
      <c r="V172" s="142"/>
      <c r="W172" s="142"/>
      <c r="X172" s="102"/>
      <c r="Y172" s="102"/>
      <c r="Z172" s="102"/>
      <c r="AA172" s="102"/>
      <c r="AB172" s="102"/>
      <c r="AC172" s="102"/>
      <c r="AD172" s="102"/>
      <c r="AE172" s="102"/>
      <c r="AF172" s="102"/>
      <c r="AG172" s="102"/>
      <c r="AH172" s="102"/>
      <c r="AI172" s="102"/>
      <c r="AJ172" s="102"/>
      <c r="AK172" s="102"/>
      <c r="AL172" s="102"/>
      <c r="AM172" s="102"/>
      <c r="AN172" s="102"/>
      <c r="AO172" s="102"/>
    </row>
    <row r="173" spans="1:41" ht="85.5" customHeight="1">
      <c r="A173" s="141"/>
      <c r="B173" s="98"/>
      <c r="C173" s="98"/>
      <c r="D173" s="98"/>
      <c r="E173" s="98"/>
      <c r="F173" s="98"/>
      <c r="G173" s="98"/>
      <c r="H173" s="142"/>
      <c r="I173" s="98"/>
      <c r="J173" s="142"/>
      <c r="K173" s="142"/>
      <c r="L173" s="142"/>
      <c r="M173" s="142"/>
      <c r="N173" s="142"/>
      <c r="O173" s="142"/>
      <c r="P173" s="142"/>
      <c r="Q173" s="142"/>
      <c r="R173" s="142"/>
      <c r="S173" s="142"/>
      <c r="T173" s="142"/>
      <c r="U173" s="142"/>
      <c r="V173" s="142"/>
      <c r="W173" s="142"/>
      <c r="X173" s="102"/>
      <c r="Y173" s="102"/>
      <c r="Z173" s="102"/>
      <c r="AA173" s="102"/>
      <c r="AB173" s="102"/>
      <c r="AC173" s="102"/>
      <c r="AD173" s="102"/>
      <c r="AE173" s="102"/>
      <c r="AF173" s="102"/>
      <c r="AG173" s="102"/>
      <c r="AH173" s="102"/>
      <c r="AI173" s="102"/>
      <c r="AJ173" s="102"/>
      <c r="AK173" s="102"/>
      <c r="AL173" s="102"/>
      <c r="AM173" s="102"/>
      <c r="AN173" s="102"/>
      <c r="AO173" s="102"/>
    </row>
    <row r="174" spans="1:41" ht="85.5" customHeight="1">
      <c r="A174" s="141"/>
      <c r="B174" s="98"/>
      <c r="C174" s="98"/>
      <c r="D174" s="98"/>
      <c r="E174" s="98"/>
      <c r="F174" s="98"/>
      <c r="G174" s="98"/>
      <c r="H174" s="142"/>
      <c r="I174" s="98"/>
      <c r="J174" s="142"/>
      <c r="K174" s="142"/>
      <c r="L174" s="142"/>
      <c r="M174" s="142"/>
      <c r="N174" s="142"/>
      <c r="O174" s="142"/>
      <c r="P174" s="142"/>
      <c r="Q174" s="142"/>
      <c r="R174" s="142"/>
      <c r="S174" s="142"/>
      <c r="T174" s="142"/>
      <c r="U174" s="142"/>
      <c r="V174" s="142"/>
      <c r="W174" s="142"/>
      <c r="X174" s="102"/>
      <c r="Y174" s="102"/>
      <c r="Z174" s="102"/>
      <c r="AA174" s="102"/>
      <c r="AB174" s="102"/>
      <c r="AC174" s="102"/>
      <c r="AD174" s="102"/>
      <c r="AE174" s="102"/>
      <c r="AF174" s="102"/>
      <c r="AG174" s="102"/>
      <c r="AH174" s="102"/>
      <c r="AI174" s="102"/>
      <c r="AJ174" s="102"/>
      <c r="AK174" s="102"/>
      <c r="AL174" s="102"/>
      <c r="AM174" s="102"/>
      <c r="AN174" s="102"/>
      <c r="AO174" s="102"/>
    </row>
    <row r="175" spans="1:41" ht="85.5" customHeight="1">
      <c r="A175" s="141"/>
      <c r="B175" s="98"/>
      <c r="C175" s="98"/>
      <c r="D175" s="98"/>
      <c r="E175" s="98"/>
      <c r="F175" s="98"/>
      <c r="G175" s="98"/>
      <c r="H175" s="142"/>
      <c r="I175" s="98"/>
      <c r="J175" s="142"/>
      <c r="K175" s="142"/>
      <c r="L175" s="142"/>
      <c r="M175" s="142"/>
      <c r="N175" s="142"/>
      <c r="O175" s="142"/>
      <c r="P175" s="142"/>
      <c r="Q175" s="142"/>
      <c r="R175" s="142"/>
      <c r="S175" s="142"/>
      <c r="T175" s="142"/>
      <c r="U175" s="142"/>
      <c r="V175" s="142"/>
      <c r="W175" s="142"/>
      <c r="X175" s="102"/>
      <c r="Y175" s="102"/>
      <c r="Z175" s="102"/>
      <c r="AA175" s="102"/>
      <c r="AB175" s="102"/>
      <c r="AC175" s="102"/>
      <c r="AD175" s="102"/>
      <c r="AE175" s="102"/>
      <c r="AF175" s="102"/>
      <c r="AG175" s="102"/>
      <c r="AH175" s="102"/>
      <c r="AI175" s="102"/>
      <c r="AJ175" s="102"/>
      <c r="AK175" s="102"/>
      <c r="AL175" s="102"/>
      <c r="AM175" s="102"/>
      <c r="AN175" s="102"/>
      <c r="AO175" s="102"/>
    </row>
    <row r="176" spans="1:41" ht="85.5" customHeight="1">
      <c r="A176" s="141"/>
      <c r="B176" s="98"/>
      <c r="C176" s="98"/>
      <c r="D176" s="98"/>
      <c r="E176" s="98"/>
      <c r="F176" s="98"/>
      <c r="G176" s="98"/>
      <c r="H176" s="142"/>
      <c r="I176" s="98"/>
      <c r="J176" s="142"/>
      <c r="K176" s="142"/>
      <c r="L176" s="142"/>
      <c r="M176" s="142"/>
      <c r="N176" s="142"/>
      <c r="O176" s="142"/>
      <c r="P176" s="142"/>
      <c r="Q176" s="142"/>
      <c r="R176" s="142"/>
      <c r="S176" s="142"/>
      <c r="T176" s="142"/>
      <c r="U176" s="142"/>
      <c r="V176" s="142"/>
      <c r="W176" s="142"/>
      <c r="X176" s="102"/>
      <c r="Y176" s="102"/>
      <c r="Z176" s="102"/>
      <c r="AA176" s="102"/>
      <c r="AB176" s="102"/>
      <c r="AC176" s="102"/>
      <c r="AD176" s="102"/>
      <c r="AE176" s="102"/>
      <c r="AF176" s="102"/>
      <c r="AG176" s="102"/>
      <c r="AH176" s="102"/>
      <c r="AI176" s="102"/>
      <c r="AJ176" s="102"/>
      <c r="AK176" s="102"/>
      <c r="AL176" s="102"/>
      <c r="AM176" s="102"/>
      <c r="AN176" s="102"/>
      <c r="AO176" s="102"/>
    </row>
    <row r="177" spans="1:41" ht="85.5" customHeight="1">
      <c r="A177" s="141"/>
      <c r="B177" s="98"/>
      <c r="C177" s="98"/>
      <c r="D177" s="98"/>
      <c r="E177" s="98"/>
      <c r="F177" s="98"/>
      <c r="G177" s="98"/>
      <c r="H177" s="142"/>
      <c r="I177" s="98"/>
      <c r="J177" s="142"/>
      <c r="K177" s="142"/>
      <c r="L177" s="142"/>
      <c r="M177" s="142"/>
      <c r="N177" s="142"/>
      <c r="O177" s="142"/>
      <c r="P177" s="142"/>
      <c r="Q177" s="142"/>
      <c r="R177" s="142"/>
      <c r="S177" s="142"/>
      <c r="T177" s="142"/>
      <c r="U177" s="142"/>
      <c r="V177" s="142"/>
      <c r="W177" s="142"/>
      <c r="X177" s="102"/>
      <c r="Y177" s="102"/>
      <c r="Z177" s="102"/>
      <c r="AA177" s="102"/>
      <c r="AB177" s="102"/>
      <c r="AC177" s="102"/>
      <c r="AD177" s="102"/>
      <c r="AE177" s="102"/>
      <c r="AF177" s="102"/>
      <c r="AG177" s="102"/>
      <c r="AH177" s="102"/>
      <c r="AI177" s="102"/>
      <c r="AJ177" s="102"/>
      <c r="AK177" s="102"/>
      <c r="AL177" s="102"/>
      <c r="AM177" s="102"/>
      <c r="AN177" s="102"/>
      <c r="AO177" s="102"/>
    </row>
    <row r="178" spans="1:41" ht="85.5" customHeight="1">
      <c r="A178" s="141"/>
      <c r="B178" s="98"/>
      <c r="C178" s="98"/>
      <c r="D178" s="98"/>
      <c r="E178" s="98"/>
      <c r="F178" s="98"/>
      <c r="G178" s="98"/>
      <c r="H178" s="142"/>
      <c r="I178" s="98"/>
      <c r="J178" s="142"/>
      <c r="K178" s="142"/>
      <c r="L178" s="142"/>
      <c r="M178" s="142"/>
      <c r="N178" s="142"/>
      <c r="O178" s="142"/>
      <c r="P178" s="142"/>
      <c r="Q178" s="142"/>
      <c r="R178" s="142"/>
      <c r="S178" s="142"/>
      <c r="T178" s="142"/>
      <c r="U178" s="142"/>
      <c r="V178" s="142"/>
      <c r="W178" s="142"/>
      <c r="X178" s="102"/>
      <c r="Y178" s="102"/>
      <c r="Z178" s="102"/>
      <c r="AA178" s="102"/>
      <c r="AB178" s="102"/>
      <c r="AC178" s="102"/>
      <c r="AD178" s="102"/>
      <c r="AE178" s="102"/>
      <c r="AF178" s="102"/>
      <c r="AG178" s="102"/>
      <c r="AH178" s="102"/>
      <c r="AI178" s="102"/>
      <c r="AJ178" s="102"/>
      <c r="AK178" s="102"/>
      <c r="AL178" s="102"/>
      <c r="AM178" s="102"/>
      <c r="AN178" s="102"/>
      <c r="AO178" s="102"/>
    </row>
    <row r="179" spans="1:41" ht="85.5" customHeight="1">
      <c r="A179" s="141"/>
      <c r="B179" s="98"/>
      <c r="C179" s="98"/>
      <c r="D179" s="98"/>
      <c r="E179" s="98"/>
      <c r="F179" s="98"/>
      <c r="G179" s="98"/>
      <c r="H179" s="142"/>
      <c r="I179" s="98"/>
      <c r="J179" s="142"/>
      <c r="K179" s="142"/>
      <c r="L179" s="142"/>
      <c r="M179" s="142"/>
      <c r="N179" s="142"/>
      <c r="O179" s="142"/>
      <c r="P179" s="142"/>
      <c r="Q179" s="142"/>
      <c r="R179" s="142"/>
      <c r="S179" s="142"/>
      <c r="T179" s="142"/>
      <c r="U179" s="142"/>
      <c r="V179" s="142"/>
      <c r="W179" s="142"/>
      <c r="X179" s="102"/>
      <c r="Y179" s="102"/>
      <c r="Z179" s="102"/>
      <c r="AA179" s="102"/>
      <c r="AB179" s="102"/>
      <c r="AC179" s="102"/>
      <c r="AD179" s="102"/>
      <c r="AE179" s="102"/>
      <c r="AF179" s="102"/>
      <c r="AG179" s="102"/>
      <c r="AH179" s="102"/>
      <c r="AI179" s="102"/>
      <c r="AJ179" s="102"/>
      <c r="AK179" s="102"/>
      <c r="AL179" s="102"/>
      <c r="AM179" s="102"/>
      <c r="AN179" s="102"/>
      <c r="AO179" s="102"/>
    </row>
    <row r="180" spans="1:41" ht="85.5" customHeight="1">
      <c r="A180" s="141"/>
      <c r="B180" s="98"/>
      <c r="C180" s="98"/>
      <c r="D180" s="98"/>
      <c r="E180" s="98"/>
      <c r="F180" s="98"/>
      <c r="G180" s="98"/>
      <c r="H180" s="142"/>
      <c r="I180" s="98"/>
      <c r="J180" s="142"/>
      <c r="K180" s="142"/>
      <c r="L180" s="142"/>
      <c r="M180" s="142"/>
      <c r="N180" s="142"/>
      <c r="O180" s="142"/>
      <c r="P180" s="142"/>
      <c r="Q180" s="142"/>
      <c r="R180" s="142"/>
      <c r="S180" s="142"/>
      <c r="T180" s="142"/>
      <c r="U180" s="142"/>
      <c r="V180" s="142"/>
      <c r="W180" s="142"/>
      <c r="X180" s="102"/>
      <c r="Y180" s="102"/>
      <c r="Z180" s="102"/>
      <c r="AA180" s="102"/>
      <c r="AB180" s="102"/>
      <c r="AC180" s="102"/>
      <c r="AD180" s="102"/>
      <c r="AE180" s="102"/>
      <c r="AF180" s="102"/>
      <c r="AG180" s="102"/>
      <c r="AH180" s="102"/>
      <c r="AI180" s="102"/>
      <c r="AJ180" s="102"/>
      <c r="AK180" s="102"/>
      <c r="AL180" s="102"/>
      <c r="AM180" s="102"/>
      <c r="AN180" s="102"/>
      <c r="AO180" s="102"/>
    </row>
    <row r="181" spans="1:41" ht="85.5" customHeight="1">
      <c r="A181" s="141"/>
      <c r="B181" s="98"/>
      <c r="C181" s="98"/>
      <c r="D181" s="98"/>
      <c r="E181" s="98"/>
      <c r="F181" s="98"/>
      <c r="G181" s="98"/>
      <c r="H181" s="142"/>
      <c r="I181" s="98"/>
      <c r="J181" s="142"/>
      <c r="K181" s="142"/>
      <c r="L181" s="142"/>
      <c r="M181" s="142"/>
      <c r="N181" s="142"/>
      <c r="O181" s="142"/>
      <c r="P181" s="142"/>
      <c r="Q181" s="142"/>
      <c r="R181" s="142"/>
      <c r="S181" s="142"/>
      <c r="T181" s="142"/>
      <c r="U181" s="142"/>
      <c r="V181" s="142"/>
      <c r="W181" s="142"/>
      <c r="X181" s="102"/>
      <c r="Y181" s="102"/>
      <c r="Z181" s="102"/>
      <c r="AA181" s="102"/>
      <c r="AB181" s="102"/>
      <c r="AC181" s="102"/>
      <c r="AD181" s="102"/>
      <c r="AE181" s="102"/>
      <c r="AF181" s="102"/>
      <c r="AG181" s="102"/>
      <c r="AH181" s="102"/>
      <c r="AI181" s="102"/>
      <c r="AJ181" s="102"/>
      <c r="AK181" s="102"/>
      <c r="AL181" s="102"/>
      <c r="AM181" s="102"/>
      <c r="AN181" s="102"/>
      <c r="AO181" s="102"/>
    </row>
    <row r="182" spans="1:41" ht="85.5" customHeight="1">
      <c r="A182" s="141"/>
      <c r="B182" s="98"/>
      <c r="C182" s="98"/>
      <c r="D182" s="98"/>
      <c r="E182" s="98"/>
      <c r="F182" s="98"/>
      <c r="G182" s="98"/>
      <c r="H182" s="142"/>
      <c r="I182" s="98"/>
      <c r="J182" s="142"/>
      <c r="K182" s="142"/>
      <c r="L182" s="142"/>
      <c r="M182" s="142"/>
      <c r="N182" s="142"/>
      <c r="O182" s="142"/>
      <c r="P182" s="142"/>
      <c r="Q182" s="142"/>
      <c r="R182" s="142"/>
      <c r="S182" s="142"/>
      <c r="T182" s="142"/>
      <c r="U182" s="142"/>
      <c r="V182" s="142"/>
      <c r="W182" s="142"/>
      <c r="X182" s="102"/>
      <c r="Y182" s="102"/>
      <c r="Z182" s="102"/>
      <c r="AA182" s="102"/>
      <c r="AB182" s="102"/>
      <c r="AC182" s="102"/>
      <c r="AD182" s="102"/>
      <c r="AE182" s="102"/>
      <c r="AF182" s="102"/>
      <c r="AG182" s="102"/>
      <c r="AH182" s="102"/>
      <c r="AI182" s="102"/>
      <c r="AJ182" s="102"/>
      <c r="AK182" s="102"/>
      <c r="AL182" s="102"/>
      <c r="AM182" s="102"/>
      <c r="AN182" s="102"/>
      <c r="AO182" s="102"/>
    </row>
    <row r="183" spans="1:41" ht="85.5" customHeight="1">
      <c r="A183" s="141"/>
      <c r="B183" s="98"/>
      <c r="C183" s="98"/>
      <c r="D183" s="98"/>
      <c r="E183" s="98"/>
      <c r="F183" s="98"/>
      <c r="G183" s="98"/>
      <c r="H183" s="142"/>
      <c r="I183" s="98"/>
      <c r="J183" s="142"/>
      <c r="K183" s="142"/>
      <c r="L183" s="142"/>
      <c r="M183" s="142"/>
      <c r="N183" s="142"/>
      <c r="O183" s="142"/>
      <c r="P183" s="142"/>
      <c r="Q183" s="142"/>
      <c r="R183" s="142"/>
      <c r="S183" s="142"/>
      <c r="T183" s="142"/>
      <c r="U183" s="142"/>
      <c r="V183" s="142"/>
      <c r="W183" s="142"/>
      <c r="X183" s="102"/>
      <c r="Y183" s="102"/>
      <c r="Z183" s="102"/>
      <c r="AA183" s="102"/>
      <c r="AB183" s="102"/>
      <c r="AC183" s="102"/>
      <c r="AD183" s="102"/>
      <c r="AE183" s="102"/>
      <c r="AF183" s="102"/>
      <c r="AG183" s="102"/>
      <c r="AH183" s="102"/>
      <c r="AI183" s="102"/>
      <c r="AJ183" s="102"/>
      <c r="AK183" s="102"/>
      <c r="AL183" s="102"/>
      <c r="AM183" s="102"/>
      <c r="AN183" s="102"/>
      <c r="AO183" s="102"/>
    </row>
    <row r="184" spans="1:41" ht="85.5" customHeight="1">
      <c r="A184" s="141"/>
      <c r="B184" s="98"/>
      <c r="C184" s="98"/>
      <c r="D184" s="98"/>
      <c r="E184" s="98"/>
      <c r="F184" s="98"/>
      <c r="G184" s="98"/>
      <c r="H184" s="142"/>
      <c r="I184" s="98"/>
      <c r="J184" s="142"/>
      <c r="K184" s="142"/>
      <c r="L184" s="142"/>
      <c r="M184" s="142"/>
      <c r="N184" s="142"/>
      <c r="O184" s="142"/>
      <c r="P184" s="142"/>
      <c r="Q184" s="142"/>
      <c r="R184" s="142"/>
      <c r="S184" s="142"/>
      <c r="T184" s="142"/>
      <c r="U184" s="142"/>
      <c r="V184" s="142"/>
      <c r="W184" s="142"/>
      <c r="X184" s="102"/>
      <c r="Y184" s="102"/>
      <c r="Z184" s="102"/>
      <c r="AA184" s="102"/>
      <c r="AB184" s="102"/>
      <c r="AC184" s="102"/>
      <c r="AD184" s="102"/>
      <c r="AE184" s="102"/>
      <c r="AF184" s="102"/>
      <c r="AG184" s="102"/>
      <c r="AH184" s="102"/>
      <c r="AI184" s="102"/>
      <c r="AJ184" s="102"/>
      <c r="AK184" s="102"/>
      <c r="AL184" s="102"/>
      <c r="AM184" s="102"/>
      <c r="AN184" s="102"/>
      <c r="AO184" s="102"/>
    </row>
    <row r="185" spans="1:41" ht="85.5" customHeight="1">
      <c r="A185" s="141"/>
      <c r="B185" s="98"/>
      <c r="C185" s="98"/>
      <c r="D185" s="98"/>
      <c r="E185" s="98"/>
      <c r="F185" s="98"/>
      <c r="G185" s="98"/>
      <c r="H185" s="142"/>
      <c r="I185" s="98"/>
      <c r="J185" s="142"/>
      <c r="K185" s="142"/>
      <c r="L185" s="142"/>
      <c r="M185" s="142"/>
      <c r="N185" s="142"/>
      <c r="O185" s="142"/>
      <c r="P185" s="142"/>
      <c r="Q185" s="142"/>
      <c r="R185" s="142"/>
      <c r="S185" s="142"/>
      <c r="T185" s="142"/>
      <c r="U185" s="142"/>
      <c r="V185" s="142"/>
      <c r="W185" s="142"/>
      <c r="X185" s="102"/>
      <c r="Y185" s="102"/>
      <c r="Z185" s="102"/>
      <c r="AA185" s="102"/>
      <c r="AB185" s="102"/>
      <c r="AC185" s="102"/>
      <c r="AD185" s="102"/>
      <c r="AE185" s="102"/>
      <c r="AF185" s="102"/>
      <c r="AG185" s="102"/>
      <c r="AH185" s="102"/>
      <c r="AI185" s="102"/>
      <c r="AJ185" s="102"/>
      <c r="AK185" s="102"/>
      <c r="AL185" s="102"/>
      <c r="AM185" s="102"/>
      <c r="AN185" s="102"/>
      <c r="AO185" s="102"/>
    </row>
    <row r="186" spans="1:41" ht="85.5" customHeight="1">
      <c r="A186" s="141"/>
      <c r="B186" s="98"/>
      <c r="C186" s="98"/>
      <c r="D186" s="98"/>
      <c r="E186" s="98"/>
      <c r="F186" s="98"/>
      <c r="G186" s="98"/>
      <c r="H186" s="142"/>
      <c r="I186" s="98"/>
      <c r="J186" s="142"/>
      <c r="K186" s="142"/>
      <c r="L186" s="142"/>
      <c r="M186" s="142"/>
      <c r="N186" s="142"/>
      <c r="O186" s="142"/>
      <c r="P186" s="142"/>
      <c r="Q186" s="142"/>
      <c r="R186" s="142"/>
      <c r="S186" s="142"/>
      <c r="T186" s="142"/>
      <c r="U186" s="142"/>
      <c r="V186" s="142"/>
      <c r="W186" s="142"/>
      <c r="X186" s="102"/>
      <c r="Y186" s="102"/>
      <c r="Z186" s="102"/>
      <c r="AA186" s="102"/>
      <c r="AB186" s="102"/>
      <c r="AC186" s="102"/>
      <c r="AD186" s="102"/>
      <c r="AE186" s="102"/>
      <c r="AF186" s="102"/>
      <c r="AG186" s="102"/>
      <c r="AH186" s="102"/>
      <c r="AI186" s="102"/>
      <c r="AJ186" s="102"/>
      <c r="AK186" s="102"/>
      <c r="AL186" s="102"/>
      <c r="AM186" s="102"/>
      <c r="AN186" s="102"/>
      <c r="AO186" s="102"/>
    </row>
    <row r="187" spans="1:41" ht="85.5" customHeight="1">
      <c r="A187" s="141"/>
      <c r="B187" s="98"/>
      <c r="C187" s="98"/>
      <c r="D187" s="98"/>
      <c r="E187" s="98"/>
      <c r="F187" s="98"/>
      <c r="G187" s="98"/>
      <c r="H187" s="142"/>
      <c r="I187" s="98"/>
      <c r="J187" s="142"/>
      <c r="K187" s="142"/>
      <c r="L187" s="142"/>
      <c r="M187" s="142"/>
      <c r="N187" s="142"/>
      <c r="O187" s="142"/>
      <c r="P187" s="142"/>
      <c r="Q187" s="142"/>
      <c r="R187" s="142"/>
      <c r="S187" s="142"/>
      <c r="T187" s="142"/>
      <c r="U187" s="142"/>
      <c r="V187" s="142"/>
      <c r="W187" s="142"/>
      <c r="X187" s="102"/>
      <c r="Y187" s="102"/>
      <c r="Z187" s="102"/>
      <c r="AA187" s="102"/>
      <c r="AB187" s="102"/>
      <c r="AC187" s="102"/>
      <c r="AD187" s="102"/>
      <c r="AE187" s="102"/>
      <c r="AF187" s="102"/>
      <c r="AG187" s="102"/>
      <c r="AH187" s="102"/>
      <c r="AI187" s="102"/>
      <c r="AJ187" s="102"/>
      <c r="AK187" s="102"/>
      <c r="AL187" s="102"/>
      <c r="AM187" s="102"/>
      <c r="AN187" s="102"/>
      <c r="AO187" s="102"/>
    </row>
    <row r="188" spans="1:41" ht="85.5" customHeight="1">
      <c r="A188" s="141"/>
      <c r="B188" s="98"/>
      <c r="C188" s="98"/>
      <c r="D188" s="98"/>
      <c r="E188" s="98"/>
      <c r="F188" s="98"/>
      <c r="G188" s="98"/>
      <c r="H188" s="142"/>
      <c r="I188" s="98"/>
      <c r="J188" s="142"/>
      <c r="K188" s="142"/>
      <c r="L188" s="142"/>
      <c r="M188" s="142"/>
      <c r="N188" s="142"/>
      <c r="O188" s="142"/>
      <c r="P188" s="142"/>
      <c r="Q188" s="142"/>
      <c r="R188" s="142"/>
      <c r="S188" s="142"/>
      <c r="T188" s="142"/>
      <c r="U188" s="142"/>
      <c r="V188" s="142"/>
      <c r="W188" s="142"/>
      <c r="X188" s="102"/>
      <c r="Y188" s="102"/>
      <c r="Z188" s="102"/>
      <c r="AA188" s="102"/>
      <c r="AB188" s="102"/>
      <c r="AC188" s="102"/>
      <c r="AD188" s="102"/>
      <c r="AE188" s="102"/>
      <c r="AF188" s="102"/>
      <c r="AG188" s="102"/>
      <c r="AH188" s="102"/>
      <c r="AI188" s="102"/>
      <c r="AJ188" s="102"/>
      <c r="AK188" s="102"/>
      <c r="AL188" s="102"/>
      <c r="AM188" s="102"/>
      <c r="AN188" s="102"/>
      <c r="AO188" s="102"/>
    </row>
    <row r="189" spans="1:41" ht="85.5" customHeight="1">
      <c r="A189" s="141"/>
      <c r="B189" s="98"/>
      <c r="C189" s="98"/>
      <c r="D189" s="98"/>
      <c r="E189" s="98"/>
      <c r="F189" s="98"/>
      <c r="G189" s="98"/>
      <c r="H189" s="142"/>
      <c r="I189" s="98"/>
      <c r="J189" s="142"/>
      <c r="K189" s="142"/>
      <c r="L189" s="142"/>
      <c r="M189" s="142"/>
      <c r="N189" s="142"/>
      <c r="O189" s="142"/>
      <c r="P189" s="142"/>
      <c r="Q189" s="142"/>
      <c r="R189" s="142"/>
      <c r="S189" s="142"/>
      <c r="T189" s="142"/>
      <c r="U189" s="142"/>
      <c r="V189" s="142"/>
      <c r="W189" s="142"/>
      <c r="X189" s="102"/>
      <c r="Y189" s="102"/>
      <c r="Z189" s="102"/>
      <c r="AA189" s="102"/>
      <c r="AB189" s="102"/>
      <c r="AC189" s="102"/>
      <c r="AD189" s="102"/>
      <c r="AE189" s="102"/>
      <c r="AF189" s="102"/>
      <c r="AG189" s="102"/>
      <c r="AH189" s="102"/>
      <c r="AI189" s="102"/>
      <c r="AJ189" s="102"/>
      <c r="AK189" s="102"/>
      <c r="AL189" s="102"/>
      <c r="AM189" s="102"/>
      <c r="AN189" s="102"/>
      <c r="AO189" s="102"/>
    </row>
    <row r="190" spans="1:41" ht="85.5" customHeight="1">
      <c r="A190" s="141"/>
      <c r="B190" s="98"/>
      <c r="C190" s="98"/>
      <c r="D190" s="98"/>
      <c r="E190" s="98"/>
      <c r="F190" s="98"/>
      <c r="G190" s="98"/>
      <c r="H190" s="142"/>
      <c r="I190" s="98"/>
      <c r="J190" s="142"/>
      <c r="K190" s="142"/>
      <c r="L190" s="142"/>
      <c r="M190" s="142"/>
      <c r="N190" s="142"/>
      <c r="O190" s="142"/>
      <c r="P190" s="142"/>
      <c r="Q190" s="142"/>
      <c r="R190" s="142"/>
      <c r="S190" s="142"/>
      <c r="T190" s="142"/>
      <c r="U190" s="142"/>
      <c r="V190" s="142"/>
      <c r="W190" s="142"/>
      <c r="X190" s="102"/>
      <c r="Y190" s="102"/>
      <c r="Z190" s="102"/>
      <c r="AA190" s="102"/>
      <c r="AB190" s="102"/>
      <c r="AC190" s="102"/>
      <c r="AD190" s="102"/>
      <c r="AE190" s="102"/>
      <c r="AF190" s="102"/>
      <c r="AG190" s="102"/>
      <c r="AH190" s="102"/>
      <c r="AI190" s="102"/>
      <c r="AJ190" s="102"/>
      <c r="AK190" s="102"/>
      <c r="AL190" s="102"/>
      <c r="AM190" s="102"/>
      <c r="AN190" s="102"/>
      <c r="AO190" s="102"/>
    </row>
    <row r="191" spans="1:41" ht="85.5" customHeight="1">
      <c r="A191" s="141"/>
      <c r="B191" s="98"/>
      <c r="C191" s="98"/>
      <c r="D191" s="98"/>
      <c r="E191" s="98"/>
      <c r="F191" s="98"/>
      <c r="G191" s="98"/>
      <c r="H191" s="142"/>
      <c r="I191" s="98"/>
      <c r="J191" s="142"/>
      <c r="K191" s="142"/>
      <c r="L191" s="142"/>
      <c r="M191" s="142"/>
      <c r="N191" s="142"/>
      <c r="O191" s="142"/>
      <c r="P191" s="142"/>
      <c r="Q191" s="142"/>
      <c r="R191" s="142"/>
      <c r="S191" s="142"/>
      <c r="T191" s="142"/>
      <c r="U191" s="142"/>
      <c r="V191" s="142"/>
      <c r="W191" s="142"/>
      <c r="X191" s="102"/>
      <c r="Y191" s="102"/>
      <c r="Z191" s="102"/>
      <c r="AA191" s="102"/>
      <c r="AB191" s="102"/>
      <c r="AC191" s="102"/>
      <c r="AD191" s="102"/>
      <c r="AE191" s="102"/>
      <c r="AF191" s="102"/>
      <c r="AG191" s="102"/>
      <c r="AH191" s="102"/>
      <c r="AI191" s="102"/>
      <c r="AJ191" s="102"/>
      <c r="AK191" s="102"/>
      <c r="AL191" s="102"/>
      <c r="AM191" s="102"/>
      <c r="AN191" s="102"/>
      <c r="AO191" s="102"/>
    </row>
    <row r="192" spans="1:41" ht="85.5" customHeight="1">
      <c r="A192" s="141"/>
      <c r="B192" s="98"/>
      <c r="C192" s="98"/>
      <c r="D192" s="98"/>
      <c r="E192" s="98"/>
      <c r="F192" s="98"/>
      <c r="G192" s="98"/>
      <c r="H192" s="142"/>
      <c r="I192" s="98"/>
      <c r="J192" s="142"/>
      <c r="K192" s="142"/>
      <c r="L192" s="142"/>
      <c r="M192" s="142"/>
      <c r="N192" s="142"/>
      <c r="O192" s="142"/>
      <c r="P192" s="142"/>
      <c r="Q192" s="142"/>
      <c r="R192" s="142"/>
      <c r="S192" s="142"/>
      <c r="T192" s="142"/>
      <c r="U192" s="142"/>
      <c r="V192" s="142"/>
      <c r="W192" s="142"/>
      <c r="X192" s="102"/>
      <c r="Y192" s="102"/>
      <c r="Z192" s="102"/>
      <c r="AA192" s="102"/>
      <c r="AB192" s="102"/>
      <c r="AC192" s="102"/>
      <c r="AD192" s="102"/>
      <c r="AE192" s="102"/>
      <c r="AF192" s="102"/>
      <c r="AG192" s="102"/>
      <c r="AH192" s="102"/>
      <c r="AI192" s="102"/>
      <c r="AJ192" s="102"/>
      <c r="AK192" s="102"/>
      <c r="AL192" s="102"/>
      <c r="AM192" s="102"/>
      <c r="AN192" s="102"/>
      <c r="AO192" s="102"/>
    </row>
    <row r="193" spans="1:41" ht="85.5" customHeight="1">
      <c r="A193" s="141"/>
      <c r="B193" s="98"/>
      <c r="C193" s="98"/>
      <c r="D193" s="98"/>
      <c r="E193" s="98"/>
      <c r="F193" s="98"/>
      <c r="G193" s="98"/>
      <c r="H193" s="142"/>
      <c r="I193" s="98"/>
      <c r="J193" s="142"/>
      <c r="K193" s="142"/>
      <c r="L193" s="142"/>
      <c r="M193" s="142"/>
      <c r="N193" s="142"/>
      <c r="O193" s="142"/>
      <c r="P193" s="142"/>
      <c r="Q193" s="142"/>
      <c r="R193" s="142"/>
      <c r="S193" s="142"/>
      <c r="T193" s="142"/>
      <c r="U193" s="142"/>
      <c r="V193" s="142"/>
      <c r="W193" s="142"/>
      <c r="X193" s="102"/>
      <c r="Y193" s="102"/>
      <c r="Z193" s="102"/>
      <c r="AA193" s="102"/>
      <c r="AB193" s="102"/>
      <c r="AC193" s="102"/>
      <c r="AD193" s="102"/>
      <c r="AE193" s="102"/>
      <c r="AF193" s="102"/>
      <c r="AG193" s="102"/>
      <c r="AH193" s="102"/>
      <c r="AI193" s="102"/>
      <c r="AJ193" s="102"/>
      <c r="AK193" s="102"/>
      <c r="AL193" s="102"/>
      <c r="AM193" s="102"/>
      <c r="AN193" s="102"/>
      <c r="AO193" s="102"/>
    </row>
    <row r="194" spans="1:41" ht="85.5" customHeight="1">
      <c r="A194" s="141"/>
      <c r="B194" s="98"/>
      <c r="C194" s="98"/>
      <c r="D194" s="98"/>
      <c r="E194" s="98"/>
      <c r="F194" s="98"/>
      <c r="G194" s="98"/>
      <c r="H194" s="142"/>
      <c r="I194" s="98"/>
      <c r="J194" s="142"/>
      <c r="K194" s="142"/>
      <c r="L194" s="142"/>
      <c r="M194" s="142"/>
      <c r="N194" s="142"/>
      <c r="O194" s="142"/>
      <c r="P194" s="142"/>
      <c r="Q194" s="142"/>
      <c r="R194" s="142"/>
      <c r="S194" s="142"/>
      <c r="T194" s="142"/>
      <c r="U194" s="142"/>
      <c r="V194" s="142"/>
      <c r="W194" s="142"/>
      <c r="X194" s="102"/>
      <c r="Y194" s="102"/>
      <c r="Z194" s="102"/>
      <c r="AA194" s="102"/>
      <c r="AB194" s="102"/>
      <c r="AC194" s="102"/>
      <c r="AD194" s="102"/>
      <c r="AE194" s="102"/>
      <c r="AF194" s="102"/>
      <c r="AG194" s="102"/>
      <c r="AH194" s="102"/>
      <c r="AI194" s="102"/>
      <c r="AJ194" s="102"/>
      <c r="AK194" s="102"/>
      <c r="AL194" s="102"/>
      <c r="AM194" s="102"/>
      <c r="AN194" s="102"/>
      <c r="AO194" s="102"/>
    </row>
    <row r="195" spans="1:41" ht="85.5" customHeight="1">
      <c r="A195" s="141"/>
      <c r="B195" s="98"/>
      <c r="C195" s="98"/>
      <c r="D195" s="98"/>
      <c r="E195" s="98"/>
      <c r="F195" s="98"/>
      <c r="G195" s="98"/>
      <c r="H195" s="142"/>
      <c r="I195" s="98"/>
      <c r="J195" s="142"/>
      <c r="K195" s="142"/>
      <c r="L195" s="142"/>
      <c r="M195" s="142"/>
      <c r="N195" s="142"/>
      <c r="O195" s="142"/>
      <c r="P195" s="142"/>
      <c r="Q195" s="142"/>
      <c r="R195" s="142"/>
      <c r="S195" s="142"/>
      <c r="T195" s="142"/>
      <c r="U195" s="142"/>
      <c r="V195" s="142"/>
      <c r="W195" s="142"/>
      <c r="X195" s="102"/>
      <c r="Y195" s="102"/>
      <c r="Z195" s="102"/>
      <c r="AA195" s="102"/>
      <c r="AB195" s="102"/>
      <c r="AC195" s="102"/>
      <c r="AD195" s="102"/>
      <c r="AE195" s="102"/>
      <c r="AF195" s="102"/>
      <c r="AG195" s="102"/>
      <c r="AH195" s="102"/>
      <c r="AI195" s="102"/>
      <c r="AJ195" s="102"/>
      <c r="AK195" s="102"/>
      <c r="AL195" s="102"/>
      <c r="AM195" s="102"/>
      <c r="AN195" s="102"/>
      <c r="AO195" s="102"/>
    </row>
    <row r="196" spans="1:41" ht="85.5" customHeight="1">
      <c r="A196" s="141"/>
      <c r="B196" s="98"/>
      <c r="C196" s="98"/>
      <c r="D196" s="98"/>
      <c r="E196" s="98"/>
      <c r="F196" s="98"/>
      <c r="G196" s="98"/>
      <c r="H196" s="142"/>
      <c r="I196" s="98"/>
      <c r="J196" s="142"/>
      <c r="K196" s="142"/>
      <c r="L196" s="142"/>
      <c r="M196" s="142"/>
      <c r="N196" s="142"/>
      <c r="O196" s="142"/>
      <c r="P196" s="142"/>
      <c r="Q196" s="142"/>
      <c r="R196" s="142"/>
      <c r="S196" s="142"/>
      <c r="T196" s="142"/>
      <c r="U196" s="142"/>
      <c r="V196" s="142"/>
      <c r="W196" s="142"/>
      <c r="X196" s="102"/>
      <c r="Y196" s="102"/>
      <c r="Z196" s="102"/>
      <c r="AA196" s="102"/>
      <c r="AB196" s="102"/>
      <c r="AC196" s="102"/>
      <c r="AD196" s="102"/>
      <c r="AE196" s="102"/>
      <c r="AF196" s="102"/>
      <c r="AG196" s="102"/>
      <c r="AH196" s="102"/>
      <c r="AI196" s="102"/>
      <c r="AJ196" s="102"/>
      <c r="AK196" s="102"/>
      <c r="AL196" s="102"/>
      <c r="AM196" s="102"/>
      <c r="AN196" s="102"/>
      <c r="AO196" s="102"/>
    </row>
    <row r="197" spans="1:41" ht="85.5" customHeight="1">
      <c r="A197" s="141"/>
      <c r="B197" s="98"/>
      <c r="C197" s="98"/>
      <c r="D197" s="98"/>
      <c r="E197" s="98"/>
      <c r="F197" s="98"/>
      <c r="G197" s="98"/>
      <c r="H197" s="142"/>
      <c r="I197" s="98"/>
      <c r="J197" s="142"/>
      <c r="K197" s="142"/>
      <c r="L197" s="142"/>
      <c r="M197" s="142"/>
      <c r="N197" s="142"/>
      <c r="O197" s="142"/>
      <c r="P197" s="142"/>
      <c r="Q197" s="142"/>
      <c r="R197" s="142"/>
      <c r="S197" s="142"/>
      <c r="T197" s="142"/>
      <c r="U197" s="142"/>
      <c r="V197" s="142"/>
      <c r="W197" s="142"/>
      <c r="X197" s="102"/>
      <c r="Y197" s="102"/>
      <c r="Z197" s="102"/>
      <c r="AA197" s="102"/>
      <c r="AB197" s="102"/>
      <c r="AC197" s="102"/>
      <c r="AD197" s="102"/>
      <c r="AE197" s="102"/>
      <c r="AF197" s="102"/>
      <c r="AG197" s="102"/>
      <c r="AH197" s="102"/>
      <c r="AI197" s="102"/>
      <c r="AJ197" s="102"/>
      <c r="AK197" s="102"/>
      <c r="AL197" s="102"/>
      <c r="AM197" s="102"/>
      <c r="AN197" s="102"/>
      <c r="AO197" s="102"/>
    </row>
    <row r="198" spans="1:41" ht="85.5" customHeight="1">
      <c r="A198" s="141"/>
      <c r="B198" s="98"/>
      <c r="C198" s="98"/>
      <c r="D198" s="98"/>
      <c r="E198" s="98"/>
      <c r="F198" s="98"/>
      <c r="G198" s="98"/>
      <c r="H198" s="142"/>
      <c r="I198" s="98"/>
      <c r="J198" s="142"/>
      <c r="K198" s="142"/>
      <c r="L198" s="142"/>
      <c r="M198" s="142"/>
      <c r="N198" s="142"/>
      <c r="O198" s="142"/>
      <c r="P198" s="142"/>
      <c r="Q198" s="142"/>
      <c r="R198" s="142"/>
      <c r="S198" s="142"/>
      <c r="T198" s="142"/>
      <c r="U198" s="142"/>
      <c r="V198" s="142"/>
      <c r="W198" s="142"/>
      <c r="X198" s="102"/>
      <c r="Y198" s="102"/>
      <c r="Z198" s="102"/>
      <c r="AA198" s="102"/>
      <c r="AB198" s="102"/>
      <c r="AC198" s="102"/>
      <c r="AD198" s="102"/>
      <c r="AE198" s="102"/>
      <c r="AF198" s="102"/>
      <c r="AG198" s="102"/>
      <c r="AH198" s="102"/>
      <c r="AI198" s="102"/>
      <c r="AJ198" s="102"/>
      <c r="AK198" s="102"/>
      <c r="AL198" s="102"/>
      <c r="AM198" s="102"/>
      <c r="AN198" s="102"/>
      <c r="AO198" s="102"/>
    </row>
    <row r="199" spans="1:41" ht="85.5" customHeight="1">
      <c r="A199" s="141"/>
      <c r="B199" s="98"/>
      <c r="C199" s="98"/>
      <c r="D199" s="98"/>
      <c r="E199" s="98"/>
      <c r="F199" s="98"/>
      <c r="G199" s="98"/>
      <c r="H199" s="142"/>
      <c r="I199" s="98"/>
      <c r="J199" s="142"/>
      <c r="K199" s="142"/>
      <c r="L199" s="142"/>
      <c r="M199" s="142"/>
      <c r="N199" s="142"/>
      <c r="O199" s="142"/>
      <c r="P199" s="142"/>
      <c r="Q199" s="142"/>
      <c r="R199" s="142"/>
      <c r="S199" s="142"/>
      <c r="T199" s="142"/>
      <c r="U199" s="142"/>
      <c r="V199" s="142"/>
      <c r="W199" s="142"/>
      <c r="X199" s="102"/>
      <c r="Y199" s="102"/>
      <c r="Z199" s="102"/>
      <c r="AA199" s="102"/>
      <c r="AB199" s="102"/>
      <c r="AC199" s="102"/>
      <c r="AD199" s="102"/>
      <c r="AE199" s="102"/>
      <c r="AF199" s="102"/>
      <c r="AG199" s="102"/>
      <c r="AH199" s="102"/>
      <c r="AI199" s="102"/>
      <c r="AJ199" s="102"/>
      <c r="AK199" s="102"/>
      <c r="AL199" s="102"/>
      <c r="AM199" s="102"/>
      <c r="AN199" s="102"/>
      <c r="AO199" s="102"/>
    </row>
    <row r="200" spans="1:41" ht="85.5" customHeight="1">
      <c r="A200" s="141"/>
      <c r="B200" s="98"/>
      <c r="C200" s="98"/>
      <c r="D200" s="98"/>
      <c r="E200" s="98"/>
      <c r="F200" s="98"/>
      <c r="G200" s="98"/>
      <c r="H200" s="142"/>
      <c r="I200" s="98"/>
      <c r="J200" s="142"/>
      <c r="K200" s="142"/>
      <c r="L200" s="142"/>
      <c r="M200" s="142"/>
      <c r="N200" s="142"/>
      <c r="O200" s="142"/>
      <c r="P200" s="142"/>
      <c r="Q200" s="142"/>
      <c r="R200" s="142"/>
      <c r="S200" s="142"/>
      <c r="T200" s="142"/>
      <c r="U200" s="142"/>
      <c r="V200" s="142"/>
      <c r="W200" s="142"/>
      <c r="X200" s="102"/>
      <c r="Y200" s="102"/>
      <c r="Z200" s="102"/>
      <c r="AA200" s="102"/>
      <c r="AB200" s="102"/>
      <c r="AC200" s="102"/>
      <c r="AD200" s="102"/>
      <c r="AE200" s="102"/>
      <c r="AF200" s="102"/>
      <c r="AG200" s="102"/>
      <c r="AH200" s="102"/>
      <c r="AI200" s="102"/>
      <c r="AJ200" s="102"/>
      <c r="AK200" s="102"/>
      <c r="AL200" s="102"/>
      <c r="AM200" s="102"/>
      <c r="AN200" s="102"/>
      <c r="AO200" s="102"/>
    </row>
    <row r="201" spans="1:41" ht="85.5" customHeight="1">
      <c r="A201" s="141"/>
      <c r="B201" s="98"/>
      <c r="C201" s="98"/>
      <c r="D201" s="98"/>
      <c r="E201" s="98"/>
      <c r="F201" s="98"/>
      <c r="G201" s="98"/>
      <c r="H201" s="142"/>
      <c r="I201" s="98"/>
      <c r="J201" s="142"/>
      <c r="K201" s="142"/>
      <c r="L201" s="142"/>
      <c r="M201" s="142"/>
      <c r="N201" s="142"/>
      <c r="O201" s="142"/>
      <c r="P201" s="142"/>
      <c r="Q201" s="142"/>
      <c r="R201" s="142"/>
      <c r="S201" s="142"/>
      <c r="T201" s="142"/>
      <c r="U201" s="142"/>
      <c r="V201" s="142"/>
      <c r="W201" s="142"/>
      <c r="X201" s="102"/>
      <c r="Y201" s="102"/>
      <c r="Z201" s="102"/>
      <c r="AA201" s="102"/>
      <c r="AB201" s="102"/>
      <c r="AC201" s="102"/>
      <c r="AD201" s="102"/>
      <c r="AE201" s="102"/>
      <c r="AF201" s="102"/>
      <c r="AG201" s="102"/>
      <c r="AH201" s="102"/>
      <c r="AI201" s="102"/>
      <c r="AJ201" s="102"/>
      <c r="AK201" s="102"/>
      <c r="AL201" s="102"/>
      <c r="AM201" s="102"/>
      <c r="AN201" s="102"/>
      <c r="AO201" s="102"/>
    </row>
    <row r="202" spans="1:41" ht="85.5" customHeight="1">
      <c r="A202" s="141"/>
      <c r="B202" s="98"/>
      <c r="C202" s="98"/>
      <c r="D202" s="98"/>
      <c r="E202" s="98"/>
      <c r="F202" s="98"/>
      <c r="G202" s="98"/>
      <c r="H202" s="142"/>
      <c r="I202" s="98"/>
      <c r="J202" s="142"/>
      <c r="K202" s="142"/>
      <c r="L202" s="142"/>
      <c r="M202" s="142"/>
      <c r="N202" s="142"/>
      <c r="O202" s="142"/>
      <c r="P202" s="142"/>
      <c r="Q202" s="142"/>
      <c r="R202" s="142"/>
      <c r="S202" s="142"/>
      <c r="T202" s="142"/>
      <c r="U202" s="142"/>
      <c r="V202" s="142"/>
      <c r="W202" s="142"/>
      <c r="X202" s="102"/>
      <c r="Y202" s="102"/>
      <c r="Z202" s="102"/>
      <c r="AA202" s="102"/>
      <c r="AB202" s="102"/>
      <c r="AC202" s="102"/>
      <c r="AD202" s="102"/>
      <c r="AE202" s="102"/>
      <c r="AF202" s="102"/>
      <c r="AG202" s="102"/>
      <c r="AH202" s="102"/>
      <c r="AI202" s="102"/>
      <c r="AJ202" s="102"/>
      <c r="AK202" s="102"/>
      <c r="AL202" s="102"/>
      <c r="AM202" s="102"/>
      <c r="AN202" s="102"/>
      <c r="AO202" s="102"/>
    </row>
    <row r="203" spans="1:41" ht="85.5" customHeight="1">
      <c r="A203" s="141"/>
      <c r="B203" s="98"/>
      <c r="C203" s="98"/>
      <c r="D203" s="98"/>
      <c r="E203" s="98"/>
      <c r="F203" s="98"/>
      <c r="G203" s="98"/>
      <c r="H203" s="142"/>
      <c r="I203" s="98"/>
      <c r="J203" s="142"/>
      <c r="K203" s="142"/>
      <c r="L203" s="142"/>
      <c r="M203" s="142"/>
      <c r="N203" s="142"/>
      <c r="O203" s="142"/>
      <c r="P203" s="142"/>
      <c r="Q203" s="142"/>
      <c r="R203" s="142"/>
      <c r="S203" s="142"/>
      <c r="T203" s="142"/>
      <c r="U203" s="142"/>
      <c r="V203" s="142"/>
      <c r="W203" s="142"/>
      <c r="X203" s="102"/>
      <c r="Y203" s="102"/>
      <c r="Z203" s="102"/>
      <c r="AA203" s="102"/>
      <c r="AB203" s="102"/>
      <c r="AC203" s="102"/>
      <c r="AD203" s="102"/>
      <c r="AE203" s="102"/>
      <c r="AF203" s="102"/>
      <c r="AG203" s="102"/>
      <c r="AH203" s="102"/>
      <c r="AI203" s="102"/>
      <c r="AJ203" s="102"/>
      <c r="AK203" s="102"/>
      <c r="AL203" s="102"/>
      <c r="AM203" s="102"/>
      <c r="AN203" s="102"/>
      <c r="AO203" s="102"/>
    </row>
    <row r="204" spans="1:41" ht="85.5" customHeight="1">
      <c r="A204" s="141"/>
      <c r="B204" s="98"/>
      <c r="C204" s="98"/>
      <c r="D204" s="98"/>
      <c r="E204" s="98"/>
      <c r="F204" s="98"/>
      <c r="G204" s="98"/>
      <c r="H204" s="142"/>
      <c r="I204" s="98"/>
      <c r="J204" s="142"/>
      <c r="K204" s="142"/>
      <c r="L204" s="142"/>
      <c r="M204" s="142"/>
      <c r="N204" s="142"/>
      <c r="O204" s="142"/>
      <c r="P204" s="142"/>
      <c r="Q204" s="142"/>
      <c r="R204" s="142"/>
      <c r="S204" s="142"/>
      <c r="T204" s="142"/>
      <c r="U204" s="142"/>
      <c r="V204" s="142"/>
      <c r="W204" s="142"/>
      <c r="X204" s="102"/>
      <c r="Y204" s="102"/>
      <c r="Z204" s="102"/>
      <c r="AA204" s="102"/>
      <c r="AB204" s="102"/>
      <c r="AC204" s="102"/>
      <c r="AD204" s="102"/>
      <c r="AE204" s="102"/>
      <c r="AF204" s="102"/>
      <c r="AG204" s="102"/>
      <c r="AH204" s="102"/>
      <c r="AI204" s="102"/>
      <c r="AJ204" s="102"/>
      <c r="AK204" s="102"/>
      <c r="AL204" s="102"/>
      <c r="AM204" s="102"/>
      <c r="AN204" s="102"/>
      <c r="AO204" s="102"/>
    </row>
    <row r="205" spans="1:41" ht="85.5" customHeight="1">
      <c r="A205" s="141"/>
      <c r="B205" s="98"/>
      <c r="C205" s="98"/>
      <c r="D205" s="98"/>
      <c r="E205" s="98"/>
      <c r="F205" s="98"/>
      <c r="G205" s="98"/>
      <c r="H205" s="142"/>
      <c r="I205" s="98"/>
      <c r="J205" s="142"/>
      <c r="K205" s="142"/>
      <c r="L205" s="142"/>
      <c r="M205" s="142"/>
      <c r="N205" s="142"/>
      <c r="O205" s="142"/>
      <c r="P205" s="142"/>
      <c r="Q205" s="142"/>
      <c r="R205" s="142"/>
      <c r="S205" s="142"/>
      <c r="T205" s="142"/>
      <c r="U205" s="142"/>
      <c r="V205" s="142"/>
      <c r="W205" s="142"/>
      <c r="X205" s="102"/>
      <c r="Y205" s="102"/>
      <c r="Z205" s="102"/>
      <c r="AA205" s="102"/>
      <c r="AB205" s="102"/>
      <c r="AC205" s="102"/>
      <c r="AD205" s="102"/>
      <c r="AE205" s="102"/>
      <c r="AF205" s="102"/>
      <c r="AG205" s="102"/>
      <c r="AH205" s="102"/>
      <c r="AI205" s="102"/>
      <c r="AJ205" s="102"/>
      <c r="AK205" s="102"/>
      <c r="AL205" s="102"/>
      <c r="AM205" s="102"/>
      <c r="AN205" s="102"/>
      <c r="AO205" s="102"/>
    </row>
    <row r="206" spans="1:41" ht="85.5" customHeight="1">
      <c r="A206" s="141"/>
      <c r="B206" s="98"/>
      <c r="C206" s="98"/>
      <c r="D206" s="98"/>
      <c r="E206" s="98"/>
      <c r="F206" s="98"/>
      <c r="G206" s="98"/>
      <c r="H206" s="142"/>
      <c r="I206" s="98"/>
      <c r="J206" s="142"/>
      <c r="K206" s="142"/>
      <c r="L206" s="142"/>
      <c r="M206" s="142"/>
      <c r="N206" s="142"/>
      <c r="O206" s="142"/>
      <c r="P206" s="142"/>
      <c r="Q206" s="142"/>
      <c r="R206" s="142"/>
      <c r="S206" s="142"/>
      <c r="T206" s="142"/>
      <c r="U206" s="142"/>
      <c r="V206" s="142"/>
      <c r="W206" s="142"/>
      <c r="X206" s="102"/>
      <c r="Y206" s="102"/>
      <c r="Z206" s="102"/>
      <c r="AA206" s="102"/>
      <c r="AB206" s="102"/>
      <c r="AC206" s="102"/>
      <c r="AD206" s="102"/>
      <c r="AE206" s="102"/>
      <c r="AF206" s="102"/>
      <c r="AG206" s="102"/>
      <c r="AH206" s="102"/>
      <c r="AI206" s="102"/>
      <c r="AJ206" s="102"/>
      <c r="AK206" s="102"/>
      <c r="AL206" s="102"/>
      <c r="AM206" s="102"/>
      <c r="AN206" s="102"/>
      <c r="AO206" s="102"/>
    </row>
    <row r="207" spans="1:41" ht="85.5" customHeight="1">
      <c r="A207" s="141"/>
      <c r="B207" s="98"/>
      <c r="C207" s="98"/>
      <c r="D207" s="98"/>
      <c r="E207" s="98"/>
      <c r="F207" s="98"/>
      <c r="G207" s="98"/>
      <c r="H207" s="142"/>
      <c r="I207" s="98"/>
      <c r="J207" s="142"/>
      <c r="K207" s="142"/>
      <c r="L207" s="142"/>
      <c r="M207" s="142"/>
      <c r="N207" s="142"/>
      <c r="O207" s="142"/>
      <c r="P207" s="142"/>
      <c r="Q207" s="142"/>
      <c r="R207" s="142"/>
      <c r="S207" s="142"/>
      <c r="T207" s="142"/>
      <c r="U207" s="142"/>
      <c r="V207" s="142"/>
      <c r="W207" s="142"/>
      <c r="X207" s="102"/>
      <c r="Y207" s="102"/>
      <c r="Z207" s="102"/>
      <c r="AA207" s="102"/>
      <c r="AB207" s="102"/>
      <c r="AC207" s="102"/>
      <c r="AD207" s="102"/>
      <c r="AE207" s="102"/>
      <c r="AF207" s="102"/>
      <c r="AG207" s="102"/>
      <c r="AH207" s="102"/>
      <c r="AI207" s="102"/>
      <c r="AJ207" s="102"/>
      <c r="AK207" s="102"/>
      <c r="AL207" s="102"/>
      <c r="AM207" s="102"/>
      <c r="AN207" s="102"/>
      <c r="AO207" s="102"/>
    </row>
    <row r="208" spans="1:41" ht="85.5" customHeight="1">
      <c r="A208" s="141"/>
      <c r="B208" s="98"/>
      <c r="C208" s="98"/>
      <c r="D208" s="98"/>
      <c r="E208" s="98"/>
      <c r="F208" s="98"/>
      <c r="G208" s="98"/>
      <c r="H208" s="142"/>
      <c r="I208" s="98"/>
      <c r="J208" s="142"/>
      <c r="K208" s="142"/>
      <c r="L208" s="142"/>
      <c r="M208" s="142"/>
      <c r="N208" s="142"/>
      <c r="O208" s="142"/>
      <c r="P208" s="142"/>
      <c r="Q208" s="142"/>
      <c r="R208" s="142"/>
      <c r="S208" s="142"/>
      <c r="T208" s="142"/>
      <c r="U208" s="142"/>
      <c r="V208" s="142"/>
      <c r="W208" s="142"/>
      <c r="X208" s="102"/>
      <c r="Y208" s="102"/>
      <c r="Z208" s="102"/>
      <c r="AA208" s="102"/>
      <c r="AB208" s="102"/>
      <c r="AC208" s="102"/>
      <c r="AD208" s="102"/>
      <c r="AE208" s="102"/>
      <c r="AF208" s="102"/>
      <c r="AG208" s="102"/>
      <c r="AH208" s="102"/>
      <c r="AI208" s="102"/>
      <c r="AJ208" s="102"/>
      <c r="AK208" s="102"/>
      <c r="AL208" s="102"/>
      <c r="AM208" s="102"/>
      <c r="AN208" s="102"/>
      <c r="AO208" s="102"/>
    </row>
    <row r="209" spans="1:41" ht="85.5" customHeight="1">
      <c r="A209" s="141"/>
      <c r="B209" s="98"/>
      <c r="C209" s="98"/>
      <c r="D209" s="98"/>
      <c r="E209" s="98"/>
      <c r="F209" s="98"/>
      <c r="G209" s="98"/>
      <c r="H209" s="142"/>
      <c r="I209" s="98"/>
      <c r="J209" s="142"/>
      <c r="K209" s="142"/>
      <c r="L209" s="142"/>
      <c r="M209" s="142"/>
      <c r="N209" s="142"/>
      <c r="O209" s="142"/>
      <c r="P209" s="142"/>
      <c r="Q209" s="142"/>
      <c r="R209" s="142"/>
      <c r="S209" s="142"/>
      <c r="T209" s="142"/>
      <c r="U209" s="142"/>
      <c r="V209" s="142"/>
      <c r="W209" s="142"/>
      <c r="X209" s="102"/>
      <c r="Y209" s="102"/>
      <c r="Z209" s="102"/>
      <c r="AA209" s="102"/>
      <c r="AB209" s="102"/>
      <c r="AC209" s="102"/>
      <c r="AD209" s="102"/>
      <c r="AE209" s="102"/>
      <c r="AF209" s="102"/>
      <c r="AG209" s="102"/>
      <c r="AH209" s="102"/>
      <c r="AI209" s="102"/>
      <c r="AJ209" s="102"/>
      <c r="AK209" s="102"/>
      <c r="AL209" s="102"/>
      <c r="AM209" s="102"/>
      <c r="AN209" s="102"/>
      <c r="AO209" s="102"/>
    </row>
    <row r="210" spans="1:41" ht="85.5" customHeight="1">
      <c r="A210" s="141"/>
      <c r="B210" s="98"/>
      <c r="C210" s="98"/>
      <c r="D210" s="98"/>
      <c r="E210" s="98"/>
      <c r="F210" s="98"/>
      <c r="G210" s="98"/>
      <c r="H210" s="142"/>
      <c r="I210" s="98"/>
      <c r="J210" s="142"/>
      <c r="K210" s="142"/>
      <c r="L210" s="142"/>
      <c r="M210" s="142"/>
      <c r="N210" s="142"/>
      <c r="O210" s="142"/>
      <c r="P210" s="142"/>
      <c r="Q210" s="142"/>
      <c r="R210" s="142"/>
      <c r="S210" s="142"/>
      <c r="T210" s="142"/>
      <c r="U210" s="142"/>
      <c r="V210" s="142"/>
      <c r="W210" s="142"/>
      <c r="X210" s="102"/>
      <c r="Y210" s="102"/>
      <c r="Z210" s="102"/>
      <c r="AA210" s="102"/>
      <c r="AB210" s="102"/>
      <c r="AC210" s="102"/>
      <c r="AD210" s="102"/>
      <c r="AE210" s="102"/>
      <c r="AF210" s="102"/>
      <c r="AG210" s="102"/>
      <c r="AH210" s="102"/>
      <c r="AI210" s="102"/>
      <c r="AJ210" s="102"/>
      <c r="AK210" s="102"/>
      <c r="AL210" s="102"/>
      <c r="AM210" s="102"/>
      <c r="AN210" s="102"/>
      <c r="AO210" s="102"/>
    </row>
    <row r="211" spans="1:41" ht="85.5" customHeight="1">
      <c r="A211" s="141"/>
      <c r="B211" s="98"/>
      <c r="C211" s="98"/>
      <c r="D211" s="98"/>
      <c r="E211" s="98"/>
      <c r="F211" s="98"/>
      <c r="G211" s="98"/>
      <c r="H211" s="142"/>
      <c r="I211" s="98"/>
      <c r="J211" s="142"/>
      <c r="K211" s="142"/>
      <c r="L211" s="142"/>
      <c r="M211" s="142"/>
      <c r="N211" s="142"/>
      <c r="O211" s="142"/>
      <c r="P211" s="142"/>
      <c r="Q211" s="142"/>
      <c r="R211" s="142"/>
      <c r="S211" s="142"/>
      <c r="T211" s="142"/>
      <c r="U211" s="142"/>
      <c r="V211" s="142"/>
      <c r="W211" s="142"/>
      <c r="X211" s="102"/>
      <c r="Y211" s="102"/>
      <c r="Z211" s="102"/>
      <c r="AA211" s="102"/>
      <c r="AB211" s="102"/>
      <c r="AC211" s="102"/>
      <c r="AD211" s="102"/>
      <c r="AE211" s="102"/>
      <c r="AF211" s="102"/>
      <c r="AG211" s="102"/>
      <c r="AH211" s="102"/>
      <c r="AI211" s="102"/>
      <c r="AJ211" s="102"/>
      <c r="AK211" s="102"/>
      <c r="AL211" s="102"/>
      <c r="AM211" s="102"/>
      <c r="AN211" s="102"/>
      <c r="AO211" s="102"/>
    </row>
    <row r="212" spans="1:41" ht="85.5" customHeight="1">
      <c r="A212" s="141"/>
      <c r="B212" s="98"/>
      <c r="C212" s="98"/>
      <c r="D212" s="98"/>
      <c r="E212" s="98"/>
      <c r="F212" s="98"/>
      <c r="G212" s="98"/>
      <c r="H212" s="142"/>
      <c r="I212" s="98"/>
      <c r="J212" s="142"/>
      <c r="K212" s="142"/>
      <c r="L212" s="142"/>
      <c r="M212" s="142"/>
      <c r="N212" s="142"/>
      <c r="O212" s="142"/>
      <c r="P212" s="142"/>
      <c r="Q212" s="142"/>
      <c r="R212" s="142"/>
      <c r="S212" s="142"/>
      <c r="T212" s="142"/>
      <c r="U212" s="142"/>
      <c r="V212" s="142"/>
      <c r="W212" s="142"/>
      <c r="X212" s="102"/>
      <c r="Y212" s="102"/>
      <c r="Z212" s="102"/>
      <c r="AA212" s="102"/>
      <c r="AB212" s="102"/>
      <c r="AC212" s="102"/>
      <c r="AD212" s="102"/>
      <c r="AE212" s="102"/>
      <c r="AF212" s="102"/>
      <c r="AG212" s="102"/>
      <c r="AH212" s="102"/>
      <c r="AI212" s="102"/>
      <c r="AJ212" s="102"/>
      <c r="AK212" s="102"/>
      <c r="AL212" s="102"/>
      <c r="AM212" s="102"/>
      <c r="AN212" s="102"/>
      <c r="AO212" s="102"/>
    </row>
    <row r="213" spans="1:41" ht="85.5" customHeight="1">
      <c r="A213" s="141"/>
      <c r="B213" s="98"/>
      <c r="C213" s="98"/>
      <c r="D213" s="98"/>
      <c r="E213" s="98"/>
      <c r="F213" s="98"/>
      <c r="G213" s="98"/>
      <c r="H213" s="142"/>
      <c r="I213" s="98"/>
      <c r="J213" s="142"/>
      <c r="K213" s="142"/>
      <c r="L213" s="142"/>
      <c r="M213" s="142"/>
      <c r="N213" s="142"/>
      <c r="O213" s="142"/>
      <c r="P213" s="142"/>
      <c r="Q213" s="142"/>
      <c r="R213" s="142"/>
      <c r="S213" s="142"/>
      <c r="T213" s="142"/>
      <c r="U213" s="142"/>
      <c r="V213" s="142"/>
      <c r="W213" s="142"/>
      <c r="X213" s="102"/>
      <c r="Y213" s="102"/>
      <c r="Z213" s="102"/>
      <c r="AA213" s="102"/>
      <c r="AB213" s="102"/>
      <c r="AC213" s="102"/>
      <c r="AD213" s="102"/>
      <c r="AE213" s="102"/>
      <c r="AF213" s="102"/>
      <c r="AG213" s="102"/>
      <c r="AH213" s="102"/>
      <c r="AI213" s="102"/>
      <c r="AJ213" s="102"/>
      <c r="AK213" s="102"/>
      <c r="AL213" s="102"/>
      <c r="AM213" s="102"/>
      <c r="AN213" s="102"/>
      <c r="AO213" s="102"/>
    </row>
    <row r="214" spans="1:41" ht="85.5" customHeight="1">
      <c r="A214" s="141"/>
      <c r="B214" s="98"/>
      <c r="C214" s="98"/>
      <c r="D214" s="98"/>
      <c r="E214" s="98"/>
      <c r="F214" s="98"/>
      <c r="G214" s="98"/>
      <c r="H214" s="142"/>
      <c r="I214" s="98"/>
      <c r="J214" s="142"/>
      <c r="K214" s="142"/>
      <c r="L214" s="142"/>
      <c r="M214" s="142"/>
      <c r="N214" s="142"/>
      <c r="O214" s="142"/>
      <c r="P214" s="142"/>
      <c r="Q214" s="142"/>
      <c r="R214" s="142"/>
      <c r="S214" s="142"/>
      <c r="T214" s="142"/>
      <c r="U214" s="142"/>
      <c r="V214" s="142"/>
      <c r="W214" s="142"/>
      <c r="X214" s="102"/>
      <c r="Y214" s="102"/>
      <c r="Z214" s="102"/>
      <c r="AA214" s="102"/>
      <c r="AB214" s="102"/>
      <c r="AC214" s="102"/>
      <c r="AD214" s="102"/>
      <c r="AE214" s="102"/>
      <c r="AF214" s="102"/>
      <c r="AG214" s="102"/>
      <c r="AH214" s="102"/>
      <c r="AI214" s="102"/>
      <c r="AJ214" s="102"/>
      <c r="AK214" s="102"/>
      <c r="AL214" s="102"/>
      <c r="AM214" s="102"/>
      <c r="AN214" s="102"/>
      <c r="AO214" s="102"/>
    </row>
    <row r="215" spans="1:41" ht="85.5" customHeight="1">
      <c r="A215" s="141"/>
      <c r="B215" s="98"/>
      <c r="C215" s="98"/>
      <c r="D215" s="98"/>
      <c r="E215" s="98"/>
      <c r="F215" s="98"/>
      <c r="G215" s="98"/>
      <c r="H215" s="142"/>
      <c r="I215" s="98"/>
      <c r="J215" s="142"/>
      <c r="K215" s="142"/>
      <c r="L215" s="142"/>
      <c r="M215" s="142"/>
      <c r="N215" s="142"/>
      <c r="O215" s="142"/>
      <c r="P215" s="142"/>
      <c r="Q215" s="142"/>
      <c r="R215" s="142"/>
      <c r="S215" s="142"/>
      <c r="T215" s="142"/>
      <c r="U215" s="142"/>
      <c r="V215" s="142"/>
      <c r="W215" s="142"/>
      <c r="X215" s="102"/>
      <c r="Y215" s="102"/>
      <c r="Z215" s="102"/>
      <c r="AA215" s="102"/>
      <c r="AB215" s="102"/>
      <c r="AC215" s="102"/>
      <c r="AD215" s="102"/>
      <c r="AE215" s="102"/>
      <c r="AF215" s="102"/>
      <c r="AG215" s="102"/>
      <c r="AH215" s="102"/>
      <c r="AI215" s="102"/>
      <c r="AJ215" s="102"/>
      <c r="AK215" s="102"/>
      <c r="AL215" s="102"/>
      <c r="AM215" s="102"/>
      <c r="AN215" s="102"/>
      <c r="AO215" s="102"/>
    </row>
    <row r="216" spans="1:41" ht="85.5" customHeight="1">
      <c r="A216" s="141"/>
      <c r="B216" s="98"/>
      <c r="C216" s="98"/>
      <c r="D216" s="98"/>
      <c r="E216" s="98"/>
      <c r="F216" s="98"/>
      <c r="G216" s="98"/>
      <c r="H216" s="142"/>
      <c r="I216" s="98"/>
      <c r="J216" s="142"/>
      <c r="K216" s="142"/>
      <c r="L216" s="142"/>
      <c r="M216" s="142"/>
      <c r="N216" s="142"/>
      <c r="O216" s="142"/>
      <c r="P216" s="142"/>
      <c r="Q216" s="142"/>
      <c r="R216" s="142"/>
      <c r="S216" s="142"/>
      <c r="T216" s="142"/>
      <c r="U216" s="142"/>
      <c r="V216" s="142"/>
      <c r="W216" s="142"/>
      <c r="X216" s="102"/>
      <c r="Y216" s="102"/>
      <c r="Z216" s="102"/>
      <c r="AA216" s="102"/>
      <c r="AB216" s="102"/>
      <c r="AC216" s="102"/>
      <c r="AD216" s="102"/>
      <c r="AE216" s="102"/>
      <c r="AF216" s="102"/>
      <c r="AG216" s="102"/>
      <c r="AH216" s="102"/>
      <c r="AI216" s="102"/>
      <c r="AJ216" s="102"/>
      <c r="AK216" s="102"/>
      <c r="AL216" s="102"/>
      <c r="AM216" s="102"/>
      <c r="AN216" s="102"/>
      <c r="AO216" s="102"/>
    </row>
    <row r="217" spans="1:41" ht="85.5" customHeight="1">
      <c r="A217" s="141"/>
      <c r="B217" s="98"/>
      <c r="C217" s="98"/>
      <c r="D217" s="98"/>
      <c r="E217" s="98"/>
      <c r="F217" s="98"/>
      <c r="G217" s="98"/>
      <c r="H217" s="142"/>
      <c r="I217" s="98"/>
      <c r="J217" s="142"/>
      <c r="K217" s="142"/>
      <c r="L217" s="142"/>
      <c r="M217" s="142"/>
      <c r="N217" s="142"/>
      <c r="O217" s="142"/>
      <c r="P217" s="142"/>
      <c r="Q217" s="142"/>
      <c r="R217" s="142"/>
      <c r="S217" s="142"/>
      <c r="T217" s="142"/>
      <c r="U217" s="142"/>
      <c r="V217" s="142"/>
      <c r="W217" s="142"/>
      <c r="X217" s="102"/>
      <c r="Y217" s="102"/>
      <c r="Z217" s="102"/>
      <c r="AA217" s="102"/>
      <c r="AB217" s="102"/>
      <c r="AC217" s="102"/>
      <c r="AD217" s="102"/>
      <c r="AE217" s="102"/>
      <c r="AF217" s="102"/>
      <c r="AG217" s="102"/>
      <c r="AH217" s="102"/>
      <c r="AI217" s="102"/>
      <c r="AJ217" s="102"/>
      <c r="AK217" s="102"/>
      <c r="AL217" s="102"/>
      <c r="AM217" s="102"/>
      <c r="AN217" s="102"/>
      <c r="AO217" s="102"/>
    </row>
    <row r="218" spans="1:41" ht="85.5" customHeight="1">
      <c r="A218" s="141"/>
      <c r="B218" s="98"/>
      <c r="C218" s="98"/>
      <c r="D218" s="98"/>
      <c r="E218" s="98"/>
      <c r="F218" s="98"/>
      <c r="G218" s="98"/>
      <c r="H218" s="142"/>
      <c r="I218" s="98"/>
      <c r="J218" s="142"/>
      <c r="K218" s="142"/>
      <c r="L218" s="142"/>
      <c r="M218" s="142"/>
      <c r="N218" s="142"/>
      <c r="O218" s="142"/>
      <c r="P218" s="142"/>
      <c r="Q218" s="142"/>
      <c r="R218" s="142"/>
      <c r="S218" s="142"/>
      <c r="T218" s="142"/>
      <c r="U218" s="142"/>
      <c r="V218" s="142"/>
      <c r="W218" s="142"/>
      <c r="X218" s="102"/>
      <c r="Y218" s="102"/>
      <c r="Z218" s="102"/>
      <c r="AA218" s="102"/>
      <c r="AB218" s="102"/>
      <c r="AC218" s="102"/>
      <c r="AD218" s="102"/>
      <c r="AE218" s="102"/>
      <c r="AF218" s="102"/>
      <c r="AG218" s="102"/>
      <c r="AH218" s="102"/>
      <c r="AI218" s="102"/>
      <c r="AJ218" s="102"/>
      <c r="AK218" s="102"/>
      <c r="AL218" s="102"/>
      <c r="AM218" s="102"/>
      <c r="AN218" s="102"/>
      <c r="AO218" s="102"/>
    </row>
    <row r="219" spans="1:41" ht="85.5" customHeight="1">
      <c r="A219" s="141"/>
      <c r="B219" s="98"/>
      <c r="C219" s="98"/>
      <c r="D219" s="98"/>
      <c r="E219" s="98"/>
      <c r="F219" s="98"/>
      <c r="G219" s="98"/>
      <c r="H219" s="142"/>
      <c r="I219" s="98"/>
      <c r="J219" s="142"/>
      <c r="K219" s="142"/>
      <c r="L219" s="142"/>
      <c r="M219" s="142"/>
      <c r="N219" s="142"/>
      <c r="O219" s="142"/>
      <c r="P219" s="142"/>
      <c r="Q219" s="142"/>
      <c r="R219" s="142"/>
      <c r="S219" s="142"/>
      <c r="T219" s="142"/>
      <c r="U219" s="142"/>
      <c r="V219" s="142"/>
      <c r="W219" s="142"/>
      <c r="X219" s="102"/>
      <c r="Y219" s="102"/>
      <c r="Z219" s="102"/>
      <c r="AA219" s="102"/>
      <c r="AB219" s="102"/>
      <c r="AC219" s="102"/>
      <c r="AD219" s="102"/>
      <c r="AE219" s="102"/>
      <c r="AF219" s="102"/>
      <c r="AG219" s="102"/>
      <c r="AH219" s="102"/>
      <c r="AI219" s="102"/>
      <c r="AJ219" s="102"/>
      <c r="AK219" s="102"/>
      <c r="AL219" s="102"/>
      <c r="AM219" s="102"/>
      <c r="AN219" s="102"/>
      <c r="AO219" s="102"/>
    </row>
    <row r="220" spans="1:41" ht="85.5" customHeight="1">
      <c r="A220" s="141"/>
      <c r="B220" s="98"/>
      <c r="C220" s="98"/>
      <c r="D220" s="98"/>
      <c r="E220" s="98"/>
      <c r="F220" s="98"/>
      <c r="G220" s="98"/>
      <c r="H220" s="142"/>
      <c r="I220" s="98"/>
      <c r="J220" s="142"/>
      <c r="K220" s="142"/>
      <c r="L220" s="142"/>
      <c r="M220" s="142"/>
      <c r="N220" s="142"/>
      <c r="O220" s="142"/>
      <c r="P220" s="142"/>
      <c r="Q220" s="142"/>
      <c r="R220" s="142"/>
      <c r="S220" s="142"/>
      <c r="T220" s="142"/>
      <c r="U220" s="142"/>
      <c r="V220" s="142"/>
      <c r="W220" s="142"/>
      <c r="Z220" s="102"/>
      <c r="AA220" s="102"/>
      <c r="AB220" s="102"/>
      <c r="AC220" s="102"/>
      <c r="AD220" s="102"/>
      <c r="AE220" s="102"/>
      <c r="AF220" s="102"/>
      <c r="AG220" s="102"/>
      <c r="AH220" s="102"/>
      <c r="AI220" s="102"/>
      <c r="AJ220" s="102"/>
      <c r="AK220" s="102"/>
      <c r="AL220" s="102"/>
      <c r="AM220" s="102"/>
      <c r="AN220" s="102"/>
      <c r="AO220" s="102"/>
    </row>
    <row r="221" spans="1:41" ht="85.5" customHeight="1"/>
    <row r="222" spans="1:41" ht="85.5" customHeight="1"/>
    <row r="223" spans="1:41" ht="85.5" customHeight="1"/>
    <row r="224" spans="1:41" ht="85.5" customHeight="1"/>
    <row r="225" ht="85.5" customHeight="1"/>
    <row r="226" ht="85.5" customHeight="1"/>
    <row r="227" ht="85.5" customHeight="1"/>
    <row r="228" ht="85.5" customHeight="1"/>
    <row r="229" ht="85.5" customHeight="1"/>
    <row r="230" ht="85.5" customHeight="1"/>
    <row r="231" ht="85.5" customHeight="1"/>
    <row r="232" ht="85.5" customHeight="1"/>
    <row r="233" ht="85.5" customHeight="1"/>
    <row r="234" ht="85.5" customHeight="1"/>
    <row r="235" ht="85.5" customHeight="1"/>
    <row r="236" ht="85.5" customHeight="1"/>
    <row r="237" ht="85.5" customHeight="1"/>
    <row r="238" ht="85.5" customHeight="1"/>
    <row r="239" ht="85.5" customHeight="1"/>
    <row r="240" ht="85.5" customHeight="1"/>
    <row r="241" ht="85.5" customHeight="1"/>
    <row r="242" ht="85.5" customHeight="1"/>
    <row r="243" ht="85.5" customHeight="1"/>
    <row r="244" ht="85.5" customHeight="1"/>
    <row r="245" ht="85.5" customHeight="1"/>
    <row r="246" ht="85.5" customHeight="1"/>
    <row r="247" ht="85.5" customHeight="1"/>
    <row r="248" ht="85.5" customHeight="1"/>
    <row r="249" ht="85.5" customHeight="1"/>
    <row r="250" ht="85.5" customHeight="1"/>
    <row r="251" ht="85.5" customHeight="1"/>
    <row r="252" ht="85.5" customHeight="1"/>
    <row r="253" ht="85.5" customHeight="1"/>
    <row r="254" ht="85.5" customHeight="1"/>
    <row r="255" ht="85.5" customHeight="1"/>
    <row r="256" ht="85.5" customHeight="1"/>
    <row r="257" ht="85.5" customHeight="1"/>
    <row r="258" ht="85.5" customHeight="1"/>
    <row r="259" ht="85.5" customHeight="1"/>
    <row r="260" ht="85.5" customHeight="1"/>
    <row r="261" ht="85.5" customHeight="1"/>
    <row r="262" ht="85.5" customHeight="1"/>
    <row r="263" ht="85.5" customHeight="1"/>
    <row r="264" ht="85.5" customHeight="1"/>
    <row r="265" ht="85.5" customHeight="1"/>
    <row r="266" ht="85.5" customHeight="1"/>
    <row r="267" ht="85.5" customHeight="1"/>
    <row r="268" ht="85.5" customHeight="1"/>
    <row r="269" ht="85.5" customHeight="1"/>
    <row r="270" ht="85.5" customHeight="1"/>
    <row r="271" ht="85.5" customHeight="1"/>
    <row r="272" ht="85.5" customHeight="1"/>
    <row r="273" ht="85.5" customHeight="1"/>
    <row r="274" ht="85.5" customHeight="1"/>
    <row r="275" ht="85.5" customHeight="1"/>
    <row r="276" ht="85.5" customHeight="1"/>
    <row r="277" ht="85.5" customHeight="1"/>
    <row r="278" ht="85.5" customHeight="1"/>
    <row r="279" ht="85.5" customHeight="1"/>
    <row r="280" ht="85.5" customHeight="1"/>
    <row r="281" ht="85.5" customHeight="1"/>
    <row r="282" ht="85.5" customHeight="1"/>
    <row r="283" ht="85.5" customHeight="1"/>
    <row r="284" ht="85.5" customHeight="1"/>
    <row r="285" ht="85.5" customHeight="1"/>
    <row r="286" ht="85.5" customHeight="1"/>
    <row r="287" ht="85.5" customHeight="1"/>
    <row r="288" ht="85.5" customHeight="1"/>
    <row r="289" ht="85.5" customHeight="1"/>
    <row r="290" ht="85.5" customHeight="1"/>
    <row r="291" ht="85.5" customHeight="1"/>
    <row r="292" ht="85.5" customHeight="1"/>
    <row r="293" ht="85.5" customHeight="1"/>
    <row r="294" ht="85.5" customHeight="1"/>
    <row r="295" ht="85.5" customHeight="1"/>
    <row r="296" ht="85.5" customHeight="1"/>
    <row r="297" ht="85.5" customHeight="1"/>
    <row r="298" ht="85.5" customHeight="1"/>
    <row r="299" ht="85.5" customHeight="1"/>
    <row r="300" ht="85.5" customHeight="1"/>
    <row r="301" ht="85.5" customHeight="1"/>
    <row r="302" ht="85.5" customHeight="1"/>
    <row r="303" ht="85.5" customHeight="1"/>
    <row r="304" ht="85.5" customHeight="1"/>
    <row r="305" ht="85.5" customHeight="1"/>
    <row r="306" ht="85.5" customHeight="1"/>
    <row r="307" ht="85.5" customHeight="1"/>
    <row r="308" ht="85.5" customHeight="1"/>
    <row r="309" ht="85.5" customHeight="1"/>
    <row r="310" ht="85.5" customHeight="1"/>
    <row r="311" ht="85.5" customHeight="1"/>
    <row r="312" ht="85.5" customHeight="1"/>
    <row r="313" ht="85.5" customHeight="1"/>
    <row r="314" ht="85.5" customHeight="1"/>
    <row r="315" ht="85.5" customHeight="1"/>
    <row r="316" ht="85.5" customHeight="1"/>
    <row r="317" ht="85.5" customHeight="1"/>
    <row r="318" ht="85.5" customHeight="1"/>
    <row r="319" ht="85.5" customHeight="1"/>
    <row r="320" ht="85.5" customHeight="1"/>
    <row r="321" ht="85.5" customHeight="1"/>
    <row r="322" ht="85.5" customHeight="1"/>
    <row r="323" ht="85.5" customHeight="1"/>
    <row r="324" ht="85.5" customHeight="1"/>
    <row r="325" ht="85.5" customHeight="1"/>
    <row r="326" ht="85.5" customHeight="1"/>
    <row r="327" ht="85.5" customHeight="1"/>
    <row r="328" ht="85.5" customHeight="1"/>
    <row r="329" ht="85.5" customHeight="1"/>
    <row r="330" ht="85.5" customHeight="1"/>
    <row r="331" ht="85.5" customHeight="1"/>
    <row r="332" ht="85.5" customHeight="1"/>
    <row r="333" ht="85.5" customHeight="1"/>
    <row r="334" ht="85.5" customHeight="1"/>
    <row r="335" ht="85.5" customHeight="1"/>
    <row r="336" ht="85.5" customHeight="1"/>
    <row r="337" ht="85.5" customHeight="1"/>
    <row r="338" ht="85.5" customHeight="1"/>
    <row r="339" ht="85.5" customHeight="1"/>
    <row r="340" ht="85.5" customHeight="1"/>
    <row r="341" ht="85.5" customHeight="1"/>
    <row r="342" ht="85.5" customHeight="1"/>
    <row r="343" ht="85.5" customHeight="1"/>
    <row r="344" ht="85.5" customHeight="1"/>
    <row r="345" ht="85.5" customHeight="1"/>
    <row r="346" ht="85.5" customHeight="1"/>
    <row r="347" ht="85.5" customHeight="1"/>
    <row r="348" ht="85.5" customHeight="1"/>
    <row r="349" ht="85.5" customHeight="1"/>
    <row r="350" ht="85.5" customHeight="1"/>
    <row r="351" ht="85.5" customHeight="1"/>
    <row r="352" ht="85.5" customHeight="1"/>
    <row r="353" ht="85.5" customHeight="1"/>
    <row r="354" ht="85.5" customHeight="1"/>
    <row r="355" ht="85.5" customHeight="1"/>
    <row r="356" ht="85.5" customHeight="1"/>
    <row r="357" ht="85.5" customHeight="1"/>
    <row r="358" ht="85.5" customHeight="1"/>
    <row r="359" ht="85.5" customHeight="1"/>
    <row r="360" ht="85.5" customHeight="1"/>
    <row r="361" ht="85.5" customHeight="1"/>
    <row r="362" ht="85.5" customHeight="1"/>
    <row r="363" ht="85.5" customHeight="1"/>
    <row r="364" ht="85.5" customHeight="1"/>
    <row r="365" ht="85.5" customHeight="1"/>
    <row r="366" ht="85.5" customHeight="1"/>
    <row r="367" ht="85.5" customHeight="1"/>
    <row r="368" ht="85.5" customHeight="1"/>
    <row r="369" ht="85.5" customHeight="1"/>
    <row r="370" ht="85.5" customHeight="1"/>
    <row r="371" ht="85.5" customHeight="1"/>
    <row r="372" ht="85.5" customHeight="1"/>
    <row r="373" ht="85.5" customHeight="1"/>
    <row r="374" ht="85.5" customHeight="1"/>
    <row r="375" ht="85.5" customHeight="1"/>
    <row r="376" ht="85.5" customHeight="1"/>
    <row r="377" ht="85.5" customHeight="1"/>
    <row r="378" ht="85.5" customHeight="1"/>
    <row r="379" ht="85.5" customHeight="1"/>
    <row r="380" ht="85.5" customHeight="1"/>
    <row r="381" ht="85.5" customHeight="1"/>
    <row r="382" ht="85.5" customHeight="1"/>
    <row r="383" ht="85.5" customHeight="1"/>
    <row r="384" ht="85.5" customHeight="1"/>
    <row r="385" ht="85.5" customHeight="1"/>
    <row r="386" ht="85.5" customHeight="1"/>
    <row r="387" ht="85.5" customHeight="1"/>
    <row r="388" ht="85.5" customHeight="1"/>
    <row r="389" ht="85.5" customHeight="1"/>
    <row r="390" ht="85.5" customHeight="1"/>
    <row r="391" ht="85.5" customHeight="1"/>
    <row r="392" ht="85.5" customHeight="1"/>
    <row r="393" ht="85.5" customHeight="1"/>
    <row r="394" ht="85.5" customHeight="1"/>
    <row r="395" ht="85.5" customHeight="1"/>
    <row r="396" ht="85.5" customHeight="1"/>
    <row r="397" ht="85.5" customHeight="1"/>
    <row r="398" ht="85.5" customHeight="1"/>
    <row r="399" ht="85.5" customHeight="1"/>
    <row r="400" ht="85.5" customHeight="1"/>
    <row r="401" ht="85.5" customHeight="1"/>
    <row r="402" ht="85.5" customHeight="1"/>
    <row r="403" ht="85.5" customHeight="1"/>
    <row r="404" ht="85.5" customHeight="1"/>
    <row r="405" ht="85.5" customHeight="1"/>
    <row r="406" ht="85.5" customHeight="1"/>
    <row r="407" ht="85.5" customHeight="1"/>
    <row r="408" ht="85.5" customHeight="1"/>
    <row r="409" ht="85.5" customHeight="1"/>
    <row r="410" ht="85.5" customHeight="1"/>
    <row r="411" ht="85.5" customHeight="1"/>
    <row r="412" ht="85.5" customHeight="1"/>
    <row r="413" ht="85.5" customHeight="1"/>
    <row r="414" ht="85.5" customHeight="1"/>
    <row r="415" ht="85.5" customHeight="1"/>
    <row r="416" ht="85.5" customHeight="1"/>
    <row r="417" ht="85.5" customHeight="1"/>
    <row r="418" ht="85.5" customHeight="1"/>
    <row r="419" ht="85.5" customHeight="1"/>
    <row r="420" ht="85.5" customHeight="1"/>
    <row r="421" ht="85.5" customHeight="1"/>
    <row r="422" ht="85.5" customHeight="1"/>
    <row r="423" ht="85.5" customHeight="1"/>
    <row r="424" ht="85.5" customHeight="1"/>
    <row r="425" ht="85.5" customHeight="1"/>
    <row r="426" ht="85.5" customHeight="1"/>
    <row r="427" ht="85.5" customHeight="1"/>
    <row r="428" ht="85.5" customHeight="1"/>
    <row r="429" ht="85.5" customHeight="1"/>
    <row r="430" ht="85.5" customHeight="1"/>
    <row r="431" ht="85.5" customHeight="1"/>
    <row r="432" ht="85.5" customHeight="1"/>
    <row r="433" ht="85.5" customHeight="1"/>
    <row r="434" ht="85.5" customHeight="1"/>
    <row r="435" ht="85.5" customHeight="1"/>
    <row r="436" ht="85.5" customHeight="1"/>
    <row r="437" ht="85.5" customHeight="1"/>
    <row r="438" ht="85.5" customHeight="1"/>
    <row r="439" ht="85.5" customHeight="1"/>
    <row r="440" ht="85.5" customHeight="1"/>
    <row r="441" ht="85.5" customHeight="1"/>
    <row r="442" ht="85.5" customHeight="1"/>
    <row r="443" ht="85.5" customHeight="1"/>
    <row r="444" ht="85.5" customHeight="1"/>
    <row r="445" ht="85.5" customHeight="1"/>
    <row r="446" ht="85.5" customHeight="1"/>
    <row r="447" ht="85.5" customHeight="1"/>
    <row r="448" ht="85.5" customHeight="1"/>
    <row r="449" ht="85.5" customHeight="1"/>
    <row r="450" ht="85.5" customHeight="1"/>
    <row r="451" ht="85.5" customHeight="1"/>
    <row r="452" ht="85.5" customHeight="1"/>
    <row r="453" ht="85.5" customHeight="1"/>
    <row r="454" ht="85.5" customHeight="1"/>
    <row r="455" ht="85.5" customHeight="1"/>
    <row r="456" ht="85.5" customHeight="1"/>
    <row r="457" ht="85.5" customHeight="1"/>
    <row r="458" ht="85.5" customHeight="1"/>
    <row r="459" ht="85.5" customHeight="1"/>
    <row r="460" ht="85.5" customHeight="1"/>
    <row r="461" ht="85.5" customHeight="1"/>
    <row r="462" ht="85.5" customHeight="1"/>
    <row r="463" ht="85.5" customHeight="1"/>
    <row r="464" ht="85.5" customHeight="1"/>
    <row r="465" ht="85.5" customHeight="1"/>
    <row r="466" ht="85.5" customHeight="1"/>
    <row r="467" ht="85.5" customHeight="1"/>
    <row r="468" ht="85.5" customHeight="1"/>
    <row r="469" ht="85.5" customHeight="1"/>
    <row r="470" ht="85.5" customHeight="1"/>
    <row r="471" ht="85.5" customHeight="1"/>
    <row r="472" ht="85.5" customHeight="1"/>
    <row r="473" ht="85.5" customHeight="1"/>
    <row r="474" ht="85.5" customHeight="1"/>
    <row r="475" ht="85.5" customHeight="1"/>
    <row r="476" ht="85.5" customHeight="1"/>
    <row r="477" ht="85.5" customHeight="1"/>
    <row r="478" ht="85.5" customHeight="1"/>
    <row r="479" ht="85.5" customHeight="1"/>
    <row r="480" ht="85.5" customHeight="1"/>
    <row r="481" ht="85.5" customHeight="1"/>
    <row r="482" ht="85.5" customHeight="1"/>
    <row r="483" ht="85.5" customHeight="1"/>
    <row r="484" ht="85.5" customHeight="1"/>
    <row r="485" ht="85.5" customHeight="1"/>
    <row r="486" ht="85.5" customHeight="1"/>
    <row r="487" ht="85.5" customHeight="1"/>
    <row r="488" ht="85.5" customHeight="1"/>
    <row r="489" ht="85.5" customHeight="1"/>
    <row r="490" ht="85.5" customHeight="1"/>
    <row r="491" ht="85.5" customHeight="1"/>
    <row r="492" ht="85.5" customHeight="1"/>
    <row r="493" ht="85.5" customHeight="1"/>
    <row r="494" ht="85.5" customHeight="1"/>
    <row r="495" ht="85.5" customHeight="1"/>
    <row r="496" ht="85.5" customHeight="1"/>
    <row r="497" ht="85.5" customHeight="1"/>
    <row r="498" ht="85.5" customHeight="1"/>
    <row r="499" ht="85.5" customHeight="1"/>
    <row r="500" ht="85.5" customHeight="1"/>
    <row r="501" ht="85.5" customHeight="1"/>
    <row r="502" ht="85.5" customHeight="1"/>
    <row r="503" ht="85.5" customHeight="1"/>
    <row r="504" ht="85.5" customHeight="1"/>
    <row r="505" ht="85.5" customHeight="1"/>
    <row r="506" ht="85.5" customHeight="1"/>
    <row r="507" ht="85.5" customHeight="1"/>
    <row r="508" ht="85.5" customHeight="1"/>
    <row r="509" ht="85.5" customHeight="1"/>
    <row r="510" ht="85.5" customHeight="1"/>
    <row r="511" ht="85.5" customHeight="1"/>
    <row r="512" ht="85.5" customHeight="1"/>
    <row r="513" ht="85.5" customHeight="1"/>
    <row r="514" ht="85.5" customHeight="1"/>
    <row r="515" ht="85.5" customHeight="1"/>
    <row r="516" ht="85.5" customHeight="1"/>
    <row r="517" ht="85.5" customHeight="1"/>
    <row r="518" ht="85.5" customHeight="1"/>
    <row r="519" ht="85.5" customHeight="1"/>
    <row r="520" ht="85.5" customHeight="1"/>
    <row r="521" ht="85.5" customHeight="1"/>
    <row r="522" ht="85.5" customHeight="1"/>
    <row r="523" ht="85.5" customHeight="1"/>
    <row r="524" ht="85.5" customHeight="1"/>
    <row r="525" ht="85.5" customHeight="1"/>
    <row r="526" ht="85.5" customHeight="1"/>
    <row r="527" ht="85.5" customHeight="1"/>
    <row r="528" ht="85.5" customHeight="1"/>
    <row r="529" ht="85.5" customHeight="1"/>
    <row r="530" ht="85.5" customHeight="1"/>
    <row r="531" ht="85.5" customHeight="1"/>
    <row r="532" ht="85.5" customHeight="1"/>
    <row r="533" ht="85.5" customHeight="1"/>
    <row r="534" ht="85.5" customHeight="1"/>
    <row r="535" ht="85.5" customHeight="1"/>
    <row r="536" ht="85.5" customHeight="1"/>
    <row r="537" ht="85.5" customHeight="1"/>
    <row r="538" ht="85.5" customHeight="1"/>
    <row r="539" ht="85.5" customHeight="1"/>
    <row r="540" ht="85.5" customHeight="1"/>
    <row r="541" ht="85.5" customHeight="1"/>
    <row r="542" ht="85.5" customHeight="1"/>
    <row r="543" ht="85.5" customHeight="1"/>
    <row r="544" ht="85.5" customHeight="1"/>
    <row r="545" ht="85.5" customHeight="1"/>
    <row r="546" ht="85.5" customHeight="1"/>
    <row r="547" ht="85.5" customHeight="1"/>
    <row r="548" ht="85.5" customHeight="1"/>
    <row r="549" ht="85.5" customHeight="1"/>
    <row r="550" ht="85.5" customHeight="1"/>
    <row r="551" ht="85.5" customHeight="1"/>
    <row r="552" ht="85.5" customHeight="1"/>
    <row r="553" ht="85.5" customHeight="1"/>
    <row r="554" ht="85.5" customHeight="1"/>
    <row r="555" ht="85.5" customHeight="1"/>
    <row r="556" ht="85.5" customHeight="1"/>
    <row r="557" ht="85.5" customHeight="1"/>
    <row r="558" ht="85.5" customHeight="1"/>
    <row r="559" ht="85.5" customHeight="1"/>
    <row r="560" ht="85.5" customHeight="1"/>
    <row r="561" ht="85.5" customHeight="1"/>
    <row r="562" ht="85.5" customHeight="1"/>
    <row r="563" ht="85.5" customHeight="1"/>
    <row r="564" ht="85.5" customHeight="1"/>
    <row r="565" ht="85.5" customHeight="1"/>
    <row r="566" ht="85.5" customHeight="1"/>
    <row r="567" ht="85.5" customHeight="1"/>
    <row r="568" ht="85.5" customHeight="1"/>
    <row r="569" ht="85.5" customHeight="1"/>
    <row r="570" ht="85.5" customHeight="1"/>
    <row r="571" ht="85.5" customHeight="1"/>
    <row r="572" ht="85.5" customHeight="1"/>
    <row r="573" ht="85.5" customHeight="1"/>
    <row r="574" ht="85.5" customHeight="1"/>
    <row r="575" ht="85.5" customHeight="1"/>
    <row r="576" ht="85.5" customHeight="1"/>
    <row r="577" ht="85.5" customHeight="1"/>
    <row r="578" ht="85.5" customHeight="1"/>
    <row r="579" ht="85.5" customHeight="1"/>
    <row r="580" ht="85.5" customHeight="1"/>
    <row r="581" ht="85.5" customHeight="1"/>
    <row r="582" ht="85.5" customHeight="1"/>
    <row r="583" ht="85.5" customHeight="1"/>
    <row r="584" ht="85.5" customHeight="1"/>
    <row r="585" ht="85.5" customHeight="1"/>
    <row r="586" ht="85.5" customHeight="1"/>
    <row r="587" ht="85.5" customHeight="1"/>
    <row r="588" ht="85.5" customHeight="1"/>
    <row r="589" ht="85.5" customHeight="1"/>
    <row r="590" ht="85.5" customHeight="1"/>
    <row r="591" ht="85.5" customHeight="1"/>
    <row r="592" ht="85.5" customHeight="1"/>
    <row r="593" ht="85.5" customHeight="1"/>
    <row r="594" ht="85.5" customHeight="1"/>
    <row r="595" ht="85.5" customHeight="1"/>
    <row r="596" ht="85.5" customHeight="1"/>
    <row r="597" ht="85.5" customHeight="1"/>
    <row r="598" ht="85.5" customHeight="1"/>
    <row r="599" ht="85.5" customHeight="1"/>
    <row r="600" ht="85.5" customHeight="1"/>
    <row r="601" ht="85.5" customHeight="1"/>
    <row r="602" ht="85.5" customHeight="1"/>
    <row r="603" ht="85.5" customHeight="1"/>
    <row r="604" ht="85.5" customHeight="1"/>
    <row r="605" ht="85.5" customHeight="1"/>
    <row r="606" ht="85.5" customHeight="1"/>
    <row r="607" ht="85.5" customHeight="1"/>
    <row r="608" ht="85.5" customHeight="1"/>
    <row r="609" ht="85.5" customHeight="1"/>
    <row r="610" ht="85.5" customHeight="1"/>
    <row r="611" ht="85.5" customHeight="1"/>
    <row r="612" ht="85.5" customHeight="1"/>
    <row r="613" ht="85.5" customHeight="1"/>
    <row r="614" ht="85.5" customHeight="1"/>
    <row r="615" ht="85.5" customHeight="1"/>
    <row r="616" ht="85.5" customHeight="1"/>
    <row r="617" ht="85.5" customHeight="1"/>
    <row r="618" ht="85.5" customHeight="1"/>
    <row r="619" ht="85.5" customHeight="1"/>
    <row r="620" ht="85.5" customHeight="1"/>
    <row r="621" ht="85.5" customHeight="1"/>
    <row r="622" ht="85.5" customHeight="1"/>
    <row r="623" ht="85.5" customHeight="1"/>
    <row r="624" ht="85.5" customHeight="1"/>
    <row r="625" ht="85.5" customHeight="1"/>
    <row r="626" ht="85.5" customHeight="1"/>
    <row r="627" ht="85.5" customHeight="1"/>
    <row r="628" ht="85.5" customHeight="1"/>
    <row r="629" ht="85.5" customHeight="1"/>
    <row r="630" ht="85.5" customHeight="1"/>
    <row r="631" ht="85.5" customHeight="1"/>
    <row r="632" ht="85.5" customHeight="1"/>
    <row r="633" ht="85.5" customHeight="1"/>
    <row r="634" ht="85.5" customHeight="1"/>
    <row r="635" ht="85.5" customHeight="1"/>
    <row r="636" ht="85.5" customHeight="1"/>
    <row r="637" ht="85.5" customHeight="1"/>
    <row r="638" ht="85.5" customHeight="1"/>
    <row r="639" ht="85.5" customHeight="1"/>
    <row r="640" ht="85.5" customHeight="1"/>
    <row r="641" ht="85.5" customHeight="1"/>
    <row r="642" ht="85.5" customHeight="1"/>
    <row r="643" ht="85.5" customHeight="1"/>
    <row r="644" ht="85.5" customHeight="1"/>
    <row r="645" ht="85.5" customHeight="1"/>
    <row r="646" ht="85.5" customHeight="1"/>
    <row r="647" ht="85.5" customHeight="1"/>
    <row r="648" ht="85.5" customHeight="1"/>
    <row r="649" ht="85.5" customHeight="1"/>
    <row r="650" ht="85.5" customHeight="1"/>
    <row r="651" ht="85.5" customHeight="1"/>
    <row r="652" ht="85.5" customHeight="1"/>
    <row r="653" ht="85.5" customHeight="1"/>
    <row r="654" ht="85.5" customHeight="1"/>
    <row r="655" ht="85.5" customHeight="1"/>
    <row r="656" ht="85.5" customHeight="1"/>
    <row r="657" ht="85.5" customHeight="1"/>
    <row r="658" ht="85.5" customHeight="1"/>
    <row r="659" ht="85.5" customHeight="1"/>
    <row r="660" ht="85.5" customHeight="1"/>
    <row r="661" ht="85.5" customHeight="1"/>
    <row r="662" ht="85.5" customHeight="1"/>
    <row r="663" ht="85.5" customHeight="1"/>
    <row r="664" ht="85.5" customHeight="1"/>
    <row r="665" ht="85.5" customHeight="1"/>
    <row r="666" ht="85.5" customHeight="1"/>
    <row r="667" ht="85.5" customHeight="1"/>
    <row r="668" ht="85.5" customHeight="1"/>
    <row r="669" ht="85.5" customHeight="1"/>
    <row r="670" ht="85.5" customHeight="1"/>
    <row r="671" ht="85.5" customHeight="1"/>
    <row r="672" ht="85.5" customHeight="1"/>
    <row r="673" ht="85.5" customHeight="1"/>
    <row r="674" ht="85.5" customHeight="1"/>
    <row r="675" ht="85.5" customHeight="1"/>
    <row r="676" ht="85.5" customHeight="1"/>
    <row r="677" ht="85.5" customHeight="1"/>
    <row r="678" ht="85.5" customHeight="1"/>
    <row r="679" ht="85.5" customHeight="1"/>
    <row r="680" ht="85.5" customHeight="1"/>
    <row r="681" ht="85.5" customHeight="1"/>
    <row r="682" ht="85.5" customHeight="1"/>
    <row r="683" ht="85.5" customHeight="1"/>
    <row r="684" ht="85.5" customHeight="1"/>
    <row r="685" ht="85.5" customHeight="1"/>
    <row r="686" ht="85.5" customHeight="1"/>
    <row r="687" ht="85.5" customHeight="1"/>
    <row r="688" ht="85.5" customHeight="1"/>
    <row r="689" ht="85.5" customHeight="1"/>
    <row r="690" ht="85.5" customHeight="1"/>
    <row r="691" ht="85.5" customHeight="1"/>
    <row r="692" ht="85.5" customHeight="1"/>
    <row r="693" ht="85.5" customHeight="1"/>
    <row r="694" ht="85.5" customHeight="1"/>
    <row r="695" ht="85.5" customHeight="1"/>
    <row r="696" ht="85.5" customHeight="1"/>
    <row r="697" ht="85.5" customHeight="1"/>
    <row r="698" ht="85.5" customHeight="1"/>
    <row r="699" ht="85.5" customHeight="1"/>
    <row r="700" ht="85.5" customHeight="1"/>
    <row r="701" ht="85.5" customHeight="1"/>
    <row r="702" ht="85.5" customHeight="1"/>
    <row r="703" ht="85.5" customHeight="1"/>
    <row r="704" ht="85.5" customHeight="1"/>
    <row r="705" ht="85.5" customHeight="1"/>
    <row r="706" ht="85.5" customHeight="1"/>
    <row r="707" ht="85.5" customHeight="1"/>
    <row r="708" ht="85.5" customHeight="1"/>
    <row r="709" ht="85.5" customHeight="1"/>
    <row r="710" ht="85.5" customHeight="1"/>
    <row r="711" ht="85.5" customHeight="1"/>
    <row r="712" ht="85.5" customHeight="1"/>
    <row r="713" ht="85.5" customHeight="1"/>
    <row r="714" ht="85.5" customHeight="1"/>
    <row r="715" ht="85.5" customHeight="1"/>
    <row r="716" ht="85.5" customHeight="1"/>
    <row r="717" ht="85.5" customHeight="1"/>
    <row r="718" ht="85.5" customHeight="1"/>
    <row r="719" ht="85.5" customHeight="1"/>
    <row r="720" ht="85.5" customHeight="1"/>
    <row r="721" ht="85.5" customHeight="1"/>
    <row r="722" ht="85.5" customHeight="1"/>
    <row r="723" ht="85.5" customHeight="1"/>
    <row r="724" ht="85.5" customHeight="1"/>
    <row r="725" ht="85.5" customHeight="1"/>
    <row r="726" ht="85.5" customHeight="1"/>
    <row r="727" ht="85.5" customHeight="1"/>
    <row r="728" ht="85.5" customHeight="1"/>
    <row r="729" ht="85.5" customHeight="1"/>
    <row r="730" ht="85.5" customHeight="1"/>
    <row r="731" ht="85.5" customHeight="1"/>
    <row r="732" ht="85.5" customHeight="1"/>
    <row r="733" ht="85.5" customHeight="1"/>
    <row r="734" ht="85.5" customHeight="1"/>
    <row r="735" ht="85.5" customHeight="1"/>
    <row r="736" ht="85.5" customHeight="1"/>
    <row r="737" ht="85.5" customHeight="1"/>
    <row r="738" ht="85.5" customHeight="1"/>
    <row r="739" ht="85.5" customHeight="1"/>
    <row r="740" ht="85.5" customHeight="1"/>
    <row r="741" ht="85.5" customHeight="1"/>
    <row r="742" ht="85.5" customHeight="1"/>
    <row r="743" ht="85.5" customHeight="1"/>
    <row r="744" ht="85.5" customHeight="1"/>
    <row r="745" ht="85.5" customHeight="1"/>
    <row r="746" ht="85.5" customHeight="1"/>
    <row r="747" ht="85.5" customHeight="1"/>
    <row r="748" ht="85.5" customHeight="1"/>
    <row r="749" ht="85.5" customHeight="1"/>
    <row r="750" ht="85.5" customHeight="1"/>
    <row r="751" ht="85.5" customHeight="1"/>
    <row r="752" ht="85.5" customHeight="1"/>
    <row r="753" ht="85.5" customHeight="1"/>
    <row r="754" ht="85.5" customHeight="1"/>
    <row r="755" ht="85.5" customHeight="1"/>
    <row r="756" ht="85.5" customHeight="1"/>
    <row r="757" ht="85.5" customHeight="1"/>
    <row r="758" ht="85.5" customHeight="1"/>
    <row r="759" ht="85.5" customHeight="1"/>
    <row r="760" ht="85.5" customHeight="1"/>
    <row r="761" ht="85.5" customHeight="1"/>
    <row r="762" ht="85.5" customHeight="1"/>
    <row r="763" ht="85.5" customHeight="1"/>
    <row r="764" ht="85.5" customHeight="1"/>
    <row r="765" ht="85.5" customHeight="1"/>
    <row r="766" ht="85.5" customHeight="1"/>
    <row r="767" ht="85.5" customHeight="1"/>
    <row r="768" ht="85.5" customHeight="1"/>
    <row r="769" ht="85.5" customHeight="1"/>
    <row r="770" ht="85.5" customHeight="1"/>
    <row r="771" ht="85.5" customHeight="1"/>
    <row r="772" ht="85.5" customHeight="1"/>
    <row r="773" ht="85.5" customHeight="1"/>
    <row r="774" ht="85.5" customHeight="1"/>
    <row r="775" ht="85.5" customHeight="1"/>
    <row r="776" ht="85.5" customHeight="1"/>
    <row r="777" ht="85.5" customHeight="1"/>
    <row r="778" ht="85.5" customHeight="1"/>
    <row r="779" ht="85.5" customHeight="1"/>
    <row r="780" ht="85.5" customHeight="1"/>
    <row r="781" ht="85.5" customHeight="1"/>
    <row r="782" ht="85.5" customHeight="1"/>
    <row r="783" ht="85.5" customHeight="1"/>
    <row r="784" ht="85.5" customHeight="1"/>
    <row r="785" ht="85.5" customHeight="1"/>
    <row r="786" ht="85.5" customHeight="1"/>
    <row r="787" ht="85.5" customHeight="1"/>
    <row r="788" ht="85.5" customHeight="1"/>
    <row r="789" ht="85.5" customHeight="1"/>
    <row r="790" ht="85.5" customHeight="1"/>
    <row r="791" ht="85.5" customHeight="1"/>
    <row r="792" ht="85.5" customHeight="1"/>
    <row r="793" ht="85.5" customHeight="1"/>
    <row r="794" ht="85.5" customHeight="1"/>
    <row r="795" ht="85.5" customHeight="1"/>
    <row r="796" ht="85.5" customHeight="1"/>
    <row r="797" ht="85.5" customHeight="1"/>
    <row r="798" ht="85.5" customHeight="1"/>
    <row r="799" ht="85.5" customHeight="1"/>
    <row r="800" ht="85.5" customHeight="1"/>
    <row r="801" ht="85.5" customHeight="1"/>
    <row r="802" ht="85.5" customHeight="1"/>
    <row r="803" ht="85.5" customHeight="1"/>
    <row r="804" ht="85.5" customHeight="1"/>
    <row r="805" ht="85.5" customHeight="1"/>
    <row r="806" ht="85.5" customHeight="1"/>
    <row r="807" ht="85.5" customHeight="1"/>
    <row r="808" ht="85.5" customHeight="1"/>
    <row r="809" ht="85.5" customHeight="1"/>
    <row r="810" ht="85.5" customHeight="1"/>
    <row r="811" ht="85.5" customHeight="1"/>
    <row r="812" ht="85.5" customHeight="1"/>
    <row r="813" ht="85.5" customHeight="1"/>
    <row r="814" ht="85.5" customHeight="1"/>
    <row r="815" ht="85.5" customHeight="1"/>
    <row r="816" ht="85.5" customHeight="1"/>
    <row r="817" ht="85.5" customHeight="1"/>
    <row r="818" ht="85.5" customHeight="1"/>
    <row r="819" ht="85.5" customHeight="1"/>
    <row r="820" ht="85.5" customHeight="1"/>
    <row r="821" ht="85.5" customHeight="1"/>
    <row r="822" ht="85.5" customHeight="1"/>
    <row r="823" ht="85.5" customHeight="1"/>
    <row r="824" ht="85.5" customHeight="1"/>
    <row r="825" ht="85.5" customHeight="1"/>
    <row r="826" ht="85.5" customHeight="1"/>
    <row r="827" ht="85.5" customHeight="1"/>
    <row r="828" ht="85.5" customHeight="1"/>
    <row r="829" ht="85.5" customHeight="1"/>
    <row r="830" ht="85.5" customHeight="1"/>
    <row r="831" ht="85.5" customHeight="1"/>
    <row r="832" ht="85.5" customHeight="1"/>
    <row r="833" ht="85.5" customHeight="1"/>
    <row r="834" ht="85.5" customHeight="1"/>
    <row r="835" ht="85.5" customHeight="1"/>
    <row r="836" ht="85.5" customHeight="1"/>
    <row r="837" ht="85.5" customHeight="1"/>
    <row r="838" ht="85.5" customHeight="1"/>
    <row r="839" ht="85.5" customHeight="1"/>
    <row r="840" ht="85.5" customHeight="1"/>
    <row r="841" ht="85.5" customHeight="1"/>
    <row r="842" ht="85.5" customHeight="1"/>
    <row r="843" ht="85.5" customHeight="1"/>
    <row r="844" ht="85.5" customHeight="1"/>
    <row r="845" ht="85.5" customHeight="1"/>
    <row r="846" ht="85.5" customHeight="1"/>
    <row r="847" ht="85.5" customHeight="1"/>
    <row r="848" ht="85.5" customHeight="1"/>
    <row r="849" ht="85.5" customHeight="1"/>
    <row r="850" ht="85.5" customHeight="1"/>
    <row r="851" ht="85.5" customHeight="1"/>
    <row r="852" ht="85.5" customHeight="1"/>
    <row r="853" ht="85.5" customHeight="1"/>
    <row r="854" ht="85.5" customHeight="1"/>
    <row r="855" ht="85.5" customHeight="1"/>
    <row r="856" ht="85.5" customHeight="1"/>
    <row r="857" ht="85.5" customHeight="1"/>
    <row r="858" ht="85.5" customHeight="1"/>
    <row r="859" ht="85.5" customHeight="1"/>
    <row r="860" ht="85.5" customHeight="1"/>
    <row r="861" ht="85.5" customHeight="1"/>
    <row r="862" ht="85.5" customHeight="1"/>
    <row r="863" ht="85.5" customHeight="1"/>
    <row r="864" ht="85.5" customHeight="1"/>
    <row r="865" ht="85.5" customHeight="1"/>
    <row r="866" ht="85.5" customHeight="1"/>
    <row r="867" ht="85.5" customHeight="1"/>
    <row r="868" ht="85.5" customHeight="1"/>
    <row r="869" ht="85.5" customHeight="1"/>
    <row r="870" ht="85.5" customHeight="1"/>
    <row r="871" ht="85.5" customHeight="1"/>
    <row r="872" ht="85.5" customHeight="1"/>
    <row r="873" ht="85.5" customHeight="1"/>
    <row r="874" ht="85.5" customHeight="1"/>
    <row r="875" ht="85.5" customHeight="1"/>
    <row r="876" ht="85.5" customHeight="1"/>
    <row r="877" ht="85.5" customHeight="1"/>
    <row r="878" ht="85.5" customHeight="1"/>
    <row r="879" ht="85.5" customHeight="1"/>
    <row r="880" ht="85.5" customHeight="1"/>
    <row r="881" ht="85.5" customHeight="1"/>
    <row r="882" ht="85.5" customHeight="1"/>
    <row r="883" ht="85.5" customHeight="1"/>
    <row r="884" ht="85.5" customHeight="1"/>
    <row r="885" ht="85.5" customHeight="1"/>
    <row r="886" ht="85.5" customHeight="1"/>
    <row r="887" ht="85.5" customHeight="1"/>
    <row r="888" ht="85.5" customHeight="1"/>
    <row r="889" ht="85.5" customHeight="1"/>
    <row r="890" ht="85.5" customHeight="1"/>
    <row r="891" ht="85.5" customHeight="1"/>
    <row r="892" ht="85.5" customHeight="1"/>
    <row r="893" ht="85.5" customHeight="1"/>
    <row r="894" ht="85.5" customHeight="1"/>
    <row r="895" ht="85.5" customHeight="1"/>
    <row r="896" ht="85.5" customHeight="1"/>
    <row r="897" ht="85.5" customHeight="1"/>
    <row r="898" ht="85.5" customHeight="1"/>
    <row r="899" ht="85.5" customHeight="1"/>
    <row r="900" ht="85.5" customHeight="1"/>
    <row r="901" ht="85.5" customHeight="1"/>
    <row r="902" ht="85.5" customHeight="1"/>
    <row r="903" ht="85.5" customHeight="1"/>
    <row r="904" ht="85.5" customHeight="1"/>
    <row r="905" ht="85.5" customHeight="1"/>
    <row r="906" ht="85.5" customHeight="1"/>
    <row r="907" ht="85.5" customHeight="1"/>
    <row r="908" ht="85.5" customHeight="1"/>
    <row r="909" ht="85.5" customHeight="1"/>
    <row r="910" ht="85.5" customHeight="1"/>
    <row r="911" ht="85.5" customHeight="1"/>
    <row r="912" ht="85.5" customHeight="1"/>
    <row r="913" ht="85.5" customHeight="1"/>
    <row r="914" ht="85.5" customHeight="1"/>
    <row r="915" ht="85.5" customHeight="1"/>
    <row r="916" ht="85.5" customHeight="1"/>
    <row r="917" ht="85.5" customHeight="1"/>
    <row r="918" ht="85.5" customHeight="1"/>
    <row r="919" ht="85.5" customHeight="1"/>
    <row r="920" ht="85.5" customHeight="1"/>
    <row r="921" ht="85.5" customHeight="1"/>
    <row r="922" ht="85.5" customHeight="1"/>
    <row r="923" ht="85.5" customHeight="1"/>
    <row r="924" ht="85.5" customHeight="1"/>
    <row r="925" ht="85.5" customHeight="1"/>
    <row r="926" ht="85.5" customHeight="1"/>
    <row r="927" ht="85.5" customHeight="1"/>
    <row r="928" ht="85.5" customHeight="1"/>
    <row r="929" ht="85.5" customHeight="1"/>
    <row r="930" ht="85.5" customHeight="1"/>
    <row r="931" ht="85.5" customHeight="1"/>
    <row r="932" ht="85.5" customHeight="1"/>
    <row r="933" ht="85.5" customHeight="1"/>
    <row r="934" ht="85.5" customHeight="1"/>
    <row r="935" ht="85.5" customHeight="1"/>
    <row r="936" ht="85.5" customHeight="1"/>
    <row r="937" ht="85.5" customHeight="1"/>
    <row r="938" ht="85.5" customHeight="1"/>
    <row r="939" ht="85.5" customHeight="1"/>
    <row r="940" ht="85.5" customHeight="1"/>
    <row r="941" ht="85.5" customHeight="1"/>
    <row r="942" ht="85.5" customHeight="1"/>
    <row r="943" ht="85.5" customHeight="1"/>
    <row r="944" ht="85.5" customHeight="1"/>
    <row r="945" ht="85.5" customHeight="1"/>
    <row r="946" ht="85.5" customHeight="1"/>
    <row r="947" ht="85.5" customHeight="1"/>
    <row r="948" ht="85.5" customHeight="1"/>
    <row r="949" ht="85.5" customHeight="1"/>
    <row r="950" ht="85.5" customHeight="1"/>
    <row r="951" ht="85.5" customHeight="1"/>
    <row r="952" ht="85.5" customHeight="1"/>
    <row r="953" ht="85.5" customHeight="1"/>
    <row r="954" ht="85.5" customHeight="1"/>
    <row r="955" ht="85.5" customHeight="1"/>
    <row r="956" ht="85.5" customHeight="1"/>
    <row r="957" ht="85.5" customHeight="1"/>
    <row r="958" ht="85.5" customHeight="1"/>
    <row r="959" ht="85.5" customHeight="1"/>
    <row r="960" ht="85.5" customHeight="1"/>
    <row r="961" ht="85.5" customHeight="1"/>
    <row r="962" ht="85.5" customHeight="1"/>
    <row r="963" ht="85.5" customHeight="1"/>
    <row r="964" ht="85.5" customHeight="1"/>
    <row r="965" ht="85.5" customHeight="1"/>
    <row r="966" ht="85.5" customHeight="1"/>
    <row r="967" ht="85.5" customHeight="1"/>
    <row r="968" ht="85.5" customHeight="1"/>
    <row r="969" ht="85.5" customHeight="1"/>
    <row r="970" ht="85.5" customHeight="1"/>
    <row r="971" ht="85.5" customHeight="1"/>
    <row r="972" ht="85.5" customHeight="1"/>
    <row r="973" ht="85.5" customHeight="1"/>
    <row r="974" ht="85.5" customHeight="1"/>
    <row r="975" ht="85.5" customHeight="1"/>
    <row r="976" ht="85.5" customHeight="1"/>
    <row r="977" ht="85.5" customHeight="1"/>
    <row r="978" ht="85.5" customHeight="1"/>
    <row r="979" ht="85.5" customHeight="1"/>
    <row r="980" ht="85.5" customHeight="1"/>
    <row r="981" ht="85.5" customHeight="1"/>
    <row r="982" ht="85.5" customHeight="1"/>
    <row r="983" ht="85.5" customHeight="1"/>
    <row r="984" ht="85.5" customHeight="1"/>
    <row r="985" ht="85.5" customHeight="1"/>
    <row r="986" ht="85.5" customHeight="1"/>
    <row r="987" ht="85.5" customHeight="1"/>
    <row r="988" ht="85.5" customHeight="1"/>
    <row r="989" ht="85.5" customHeight="1"/>
    <row r="990" ht="85.5" customHeight="1"/>
    <row r="991" ht="85.5" customHeight="1"/>
    <row r="992" ht="85.5" customHeight="1"/>
    <row r="993" ht="85.5" customHeight="1"/>
    <row r="994" ht="85.5" customHeight="1"/>
    <row r="995" ht="85.5" customHeight="1"/>
    <row r="996" ht="85.5" customHeight="1"/>
    <row r="997" ht="85.5" customHeight="1"/>
    <row r="998" ht="85.5" customHeight="1"/>
    <row r="999" ht="85.5" customHeight="1"/>
    <row r="1000" ht="85.5" customHeight="1"/>
  </sheetData>
  <mergeCells count="7">
    <mergeCell ref="B10:B11"/>
    <mergeCell ref="C10:C11"/>
    <mergeCell ref="A1:A2"/>
    <mergeCell ref="F1:H1"/>
    <mergeCell ref="J1:R1"/>
    <mergeCell ref="S1:W1"/>
    <mergeCell ref="X1:Y1"/>
  </mergeCells>
  <hyperlinks>
    <hyperlink ref="X8" r:id="rId1" xr:uid="{00000000-0004-0000-0200-000000000000}"/>
    <hyperlink ref="X9" r:id="rId2" xr:uid="{00000000-0004-0000-0200-000001000000}"/>
    <hyperlink ref="X10" r:id="rId3" xr:uid="{00000000-0004-0000-0200-000002000000}"/>
    <hyperlink ref="X11" r:id="rId4" xr:uid="{00000000-0004-0000-0200-000003000000}"/>
  </hyperlinks>
  <pageMargins left="0.7" right="0.7" top="0.75" bottom="0.75" header="0" footer="0"/>
  <pageSetup orientation="landscape"/>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cols>
    <col min="1" max="1" width="9.85546875" customWidth="1"/>
    <col min="2" max="3" width="26.140625" customWidth="1"/>
    <col min="4" max="4" width="44.140625" customWidth="1"/>
    <col min="5" max="6" width="26.140625" customWidth="1"/>
    <col min="7" max="8" width="28.28515625" customWidth="1"/>
    <col min="9" max="9" width="26.140625" customWidth="1"/>
    <col min="10" max="10" width="31.42578125" customWidth="1"/>
    <col min="11" max="12" width="19" customWidth="1"/>
    <col min="13" max="26" width="26.140625" customWidth="1"/>
  </cols>
  <sheetData>
    <row r="1" spans="1:26" ht="16.5" customHeight="1">
      <c r="A1" s="242" t="s">
        <v>909</v>
      </c>
      <c r="B1" s="243"/>
      <c r="C1" s="243"/>
      <c r="D1" s="243"/>
      <c r="E1" s="243"/>
      <c r="F1" s="243"/>
      <c r="G1" s="243"/>
      <c r="H1" s="243"/>
      <c r="I1" s="243"/>
      <c r="J1" s="243"/>
      <c r="K1" s="243"/>
      <c r="L1" s="243"/>
      <c r="M1" s="244"/>
      <c r="N1" s="145"/>
      <c r="O1" s="145"/>
      <c r="P1" s="145"/>
      <c r="Q1" s="145"/>
      <c r="R1" s="145"/>
      <c r="S1" s="145"/>
      <c r="T1" s="145"/>
      <c r="U1" s="145"/>
      <c r="V1" s="145"/>
      <c r="W1" s="145"/>
      <c r="X1" s="145"/>
      <c r="Y1" s="145"/>
      <c r="Z1" s="145"/>
    </row>
    <row r="2" spans="1:26" ht="16.5" customHeight="1">
      <c r="A2" s="245"/>
      <c r="B2" s="162"/>
      <c r="C2" s="162"/>
      <c r="D2" s="162"/>
      <c r="E2" s="162"/>
      <c r="F2" s="162"/>
      <c r="G2" s="162"/>
      <c r="H2" s="162"/>
      <c r="I2" s="162"/>
      <c r="J2" s="162"/>
      <c r="K2" s="162"/>
      <c r="L2" s="162"/>
      <c r="M2" s="246"/>
      <c r="N2" s="145"/>
      <c r="O2" s="145"/>
      <c r="P2" s="145"/>
      <c r="Q2" s="145"/>
      <c r="R2" s="145"/>
      <c r="S2" s="145"/>
      <c r="T2" s="145"/>
      <c r="U2" s="145"/>
      <c r="V2" s="145"/>
      <c r="W2" s="145"/>
      <c r="X2" s="145"/>
      <c r="Y2" s="145"/>
      <c r="Z2" s="145"/>
    </row>
    <row r="3" spans="1:26" ht="16.5" customHeight="1">
      <c r="A3" s="245"/>
      <c r="B3" s="162"/>
      <c r="C3" s="162"/>
      <c r="D3" s="162"/>
      <c r="E3" s="162"/>
      <c r="F3" s="162"/>
      <c r="G3" s="162"/>
      <c r="H3" s="162"/>
      <c r="I3" s="162"/>
      <c r="J3" s="162"/>
      <c r="K3" s="162"/>
      <c r="L3" s="162"/>
      <c r="M3" s="246"/>
      <c r="N3" s="145"/>
      <c r="O3" s="145"/>
      <c r="P3" s="145"/>
      <c r="Q3" s="145"/>
      <c r="R3" s="145"/>
      <c r="S3" s="145"/>
      <c r="T3" s="145"/>
      <c r="U3" s="145"/>
      <c r="V3" s="145"/>
      <c r="W3" s="145"/>
      <c r="X3" s="145"/>
      <c r="Y3" s="145"/>
      <c r="Z3" s="145"/>
    </row>
    <row r="4" spans="1:26" ht="16.5" customHeight="1">
      <c r="A4" s="245"/>
      <c r="B4" s="162"/>
      <c r="C4" s="162"/>
      <c r="D4" s="162"/>
      <c r="E4" s="162"/>
      <c r="F4" s="162"/>
      <c r="G4" s="162"/>
      <c r="H4" s="162"/>
      <c r="I4" s="162"/>
      <c r="J4" s="162"/>
      <c r="K4" s="162"/>
      <c r="L4" s="162"/>
      <c r="M4" s="246"/>
      <c r="N4" s="145"/>
      <c r="O4" s="145"/>
      <c r="P4" s="145"/>
      <c r="Q4" s="145"/>
      <c r="R4" s="145"/>
      <c r="S4" s="145"/>
      <c r="T4" s="145"/>
      <c r="U4" s="145"/>
      <c r="V4" s="145"/>
      <c r="W4" s="145"/>
      <c r="X4" s="145"/>
      <c r="Y4" s="145"/>
      <c r="Z4" s="145"/>
    </row>
    <row r="5" spans="1:26" ht="16.5" customHeight="1">
      <c r="A5" s="247"/>
      <c r="B5" s="248"/>
      <c r="C5" s="248"/>
      <c r="D5" s="248"/>
      <c r="E5" s="248"/>
      <c r="F5" s="248"/>
      <c r="G5" s="248"/>
      <c r="H5" s="248"/>
      <c r="I5" s="248"/>
      <c r="J5" s="248"/>
      <c r="K5" s="248"/>
      <c r="L5" s="248"/>
      <c r="M5" s="249"/>
      <c r="N5" s="145"/>
      <c r="O5" s="145"/>
      <c r="P5" s="145"/>
      <c r="Q5" s="145"/>
      <c r="R5" s="145"/>
      <c r="S5" s="145"/>
      <c r="T5" s="145"/>
      <c r="U5" s="145"/>
      <c r="V5" s="145"/>
      <c r="W5" s="145"/>
      <c r="X5" s="145"/>
      <c r="Y5" s="145"/>
      <c r="Z5" s="145"/>
    </row>
    <row r="6" spans="1:26" ht="16.5" customHeight="1">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ht="16.5" customHeight="1">
      <c r="A7" s="146"/>
      <c r="B7" s="146"/>
      <c r="C7" s="146"/>
      <c r="D7" s="147"/>
      <c r="E7" s="147"/>
      <c r="F7" s="147"/>
      <c r="G7" s="147"/>
      <c r="H7" s="147"/>
      <c r="I7" s="148"/>
      <c r="J7" s="148"/>
      <c r="K7" s="145"/>
      <c r="L7" s="145"/>
      <c r="M7" s="145"/>
      <c r="N7" s="145"/>
      <c r="O7" s="145"/>
      <c r="P7" s="145"/>
      <c r="Q7" s="145"/>
      <c r="R7" s="145"/>
      <c r="S7" s="145"/>
      <c r="T7" s="145"/>
      <c r="U7" s="145"/>
      <c r="V7" s="145"/>
      <c r="W7" s="145"/>
      <c r="X7" s="145"/>
      <c r="Y7" s="145"/>
      <c r="Z7" s="145"/>
    </row>
    <row r="8" spans="1:26" ht="16.5" customHeight="1">
      <c r="A8" s="250" t="s">
        <v>910</v>
      </c>
      <c r="B8" s="179"/>
      <c r="C8" s="236"/>
      <c r="D8" s="250" t="s">
        <v>911</v>
      </c>
      <c r="E8" s="179"/>
      <c r="F8" s="179"/>
      <c r="G8" s="179"/>
      <c r="H8" s="180"/>
      <c r="I8" s="241" t="s">
        <v>912</v>
      </c>
      <c r="J8" s="179"/>
      <c r="K8" s="179"/>
      <c r="L8" s="179"/>
      <c r="M8" s="180"/>
      <c r="N8" s="149"/>
      <c r="O8" s="149"/>
      <c r="P8" s="149"/>
      <c r="Q8" s="149"/>
      <c r="R8" s="149"/>
      <c r="S8" s="149"/>
      <c r="T8" s="149"/>
      <c r="U8" s="149"/>
      <c r="V8" s="149"/>
      <c r="W8" s="149"/>
      <c r="X8" s="149"/>
      <c r="Y8" s="149"/>
      <c r="Z8" s="149"/>
    </row>
    <row r="9" spans="1:26" ht="31.5" customHeight="1">
      <c r="A9" s="240" t="s">
        <v>913</v>
      </c>
      <c r="B9" s="240" t="s">
        <v>914</v>
      </c>
      <c r="C9" s="240" t="s">
        <v>915</v>
      </c>
      <c r="D9" s="240" t="s">
        <v>916</v>
      </c>
      <c r="E9" s="240" t="s">
        <v>917</v>
      </c>
      <c r="F9" s="240" t="s">
        <v>918</v>
      </c>
      <c r="G9" s="240" t="s">
        <v>919</v>
      </c>
      <c r="H9" s="240" t="s">
        <v>920</v>
      </c>
      <c r="I9" s="240" t="s">
        <v>921</v>
      </c>
      <c r="J9" s="240" t="s">
        <v>922</v>
      </c>
      <c r="K9" s="241" t="s">
        <v>923</v>
      </c>
      <c r="L9" s="236"/>
      <c r="M9" s="150" t="s">
        <v>924</v>
      </c>
      <c r="N9" s="149"/>
      <c r="O9" s="149"/>
      <c r="P9" s="149"/>
      <c r="Q9" s="149"/>
      <c r="R9" s="149"/>
      <c r="S9" s="149"/>
      <c r="T9" s="149"/>
      <c r="U9" s="149"/>
      <c r="V9" s="149"/>
      <c r="W9" s="149"/>
      <c r="X9" s="149"/>
      <c r="Y9" s="149"/>
      <c r="Z9" s="149"/>
    </row>
    <row r="10" spans="1:26" ht="16.5" customHeight="1">
      <c r="A10" s="233"/>
      <c r="B10" s="233"/>
      <c r="C10" s="233"/>
      <c r="D10" s="233"/>
      <c r="E10" s="233"/>
      <c r="F10" s="233"/>
      <c r="G10" s="233"/>
      <c r="H10" s="233"/>
      <c r="I10" s="233"/>
      <c r="J10" s="233"/>
      <c r="K10" s="151" t="s">
        <v>925</v>
      </c>
      <c r="L10" s="151" t="s">
        <v>926</v>
      </c>
      <c r="M10" s="151" t="s">
        <v>927</v>
      </c>
      <c r="N10" s="149"/>
      <c r="O10" s="149"/>
      <c r="P10" s="149"/>
      <c r="Q10" s="149"/>
      <c r="R10" s="149"/>
      <c r="S10" s="149"/>
      <c r="T10" s="149"/>
      <c r="U10" s="149"/>
      <c r="V10" s="149"/>
      <c r="W10" s="149"/>
      <c r="X10" s="149"/>
      <c r="Y10" s="149"/>
      <c r="Z10" s="149"/>
    </row>
    <row r="11" spans="1:26" ht="291" customHeight="1">
      <c r="A11" s="152">
        <v>1</v>
      </c>
      <c r="B11" s="153" t="s">
        <v>928</v>
      </c>
      <c r="C11" s="154" t="s">
        <v>929</v>
      </c>
      <c r="D11" s="155" t="s">
        <v>930</v>
      </c>
      <c r="E11" s="153" t="s">
        <v>931</v>
      </c>
      <c r="F11" s="153" t="s">
        <v>932</v>
      </c>
      <c r="G11" s="154" t="s">
        <v>933</v>
      </c>
      <c r="H11" s="153" t="s">
        <v>934</v>
      </c>
      <c r="I11" s="153" t="s">
        <v>183</v>
      </c>
      <c r="J11" s="153" t="s">
        <v>184</v>
      </c>
      <c r="K11" s="156">
        <v>44972</v>
      </c>
      <c r="L11" s="156">
        <v>45199</v>
      </c>
      <c r="M11" s="156">
        <v>45260</v>
      </c>
      <c r="N11" s="145"/>
      <c r="O11" s="145"/>
      <c r="P11" s="145"/>
      <c r="Q11" s="145"/>
      <c r="R11" s="145"/>
      <c r="S11" s="145"/>
      <c r="T11" s="145"/>
      <c r="U11" s="145"/>
      <c r="V11" s="145"/>
      <c r="W11" s="145"/>
      <c r="X11" s="145"/>
      <c r="Y11" s="145"/>
      <c r="Z11" s="145"/>
    </row>
    <row r="12" spans="1:26" ht="16.5"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ht="16.5" customHeight="1">
      <c r="A13" s="145"/>
      <c r="B13" s="145"/>
      <c r="C13" s="145"/>
      <c r="D13" s="145"/>
      <c r="E13" s="157"/>
      <c r="F13" s="145"/>
      <c r="G13" s="145"/>
      <c r="H13" s="145"/>
      <c r="I13" s="145"/>
      <c r="J13" s="145"/>
      <c r="K13" s="145"/>
      <c r="L13" s="145"/>
      <c r="M13" s="145"/>
      <c r="N13" s="145"/>
      <c r="O13" s="145"/>
      <c r="P13" s="145"/>
      <c r="Q13" s="145"/>
      <c r="R13" s="145"/>
      <c r="S13" s="145"/>
      <c r="T13" s="145"/>
      <c r="U13" s="145"/>
      <c r="V13" s="145"/>
      <c r="W13" s="145"/>
      <c r="X13" s="145"/>
      <c r="Y13" s="145"/>
      <c r="Z13" s="145"/>
    </row>
    <row r="14" spans="1:26" ht="16.5" customHeight="1">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26" ht="16.5" customHeight="1">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6" ht="16.5" customHeigh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1:26" ht="16.5"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ht="16.5" customHeight="1">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ht="16.5" customHeight="1">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1:26" ht="16.5" customHeight="1">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1:26" ht="16.5" customHeight="1">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1:26" ht="16.5" customHeight="1">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1:26" ht="16.5" customHeight="1">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6" ht="16.5" customHeight="1">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1:26" ht="16.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1:26" ht="16.5" customHeight="1">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row>
    <row r="27" spans="1:26" ht="16.5" customHeigh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row>
    <row r="28" spans="1:26" ht="16.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ht="16.5" customHeight="1">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6.5" customHeight="1">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6.5" customHeight="1">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ht="16.5" customHeight="1">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row r="33" spans="1:26" ht="16.5" customHeight="1">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row>
    <row r="34" spans="1:26" ht="16.5" customHeight="1">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row>
    <row r="35" spans="1:26" ht="16.5" customHeight="1">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row>
    <row r="36" spans="1:26" ht="16.5" customHeight="1">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row>
    <row r="37" spans="1:26" ht="16.5" customHeight="1">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row>
    <row r="38" spans="1:26" ht="16.5" customHeight="1">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row>
    <row r="39" spans="1:26" ht="16.5" customHeight="1">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26" ht="16.5" customHeigh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row>
    <row r="41" spans="1:26" ht="16.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row>
    <row r="42" spans="1:26" ht="16.5"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row>
    <row r="43" spans="1:26" ht="16.5"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row>
    <row r="44" spans="1:26" ht="16.5" customHeight="1">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row>
    <row r="45" spans="1:26" ht="16.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row>
    <row r="46" spans="1:26" ht="16.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row>
    <row r="47" spans="1:26" ht="16.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ht="16.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6.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row>
    <row r="50" spans="1:26" ht="16.5" customHeigh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ht="16.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ht="16.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6.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row>
    <row r="54" spans="1:26" ht="16.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16.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row>
    <row r="56" spans="1:26" ht="16.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row>
    <row r="57" spans="1:26" ht="16.5" customHeight="1">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row>
    <row r="58" spans="1:26" ht="16.5" customHeight="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row>
    <row r="59" spans="1:26" ht="16.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row>
    <row r="60" spans="1:26" ht="16.5" customHeight="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row>
    <row r="61" spans="1:26" ht="16.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row>
    <row r="62" spans="1:26" ht="16.5" customHeight="1">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row>
    <row r="63" spans="1:26" ht="16.5" customHeight="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row>
    <row r="64" spans="1:26" ht="16.5" customHeight="1">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row>
    <row r="65" spans="1:26" ht="16.5" customHeight="1">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row>
    <row r="66" spans="1:26" ht="16.5" customHeigh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row>
    <row r="67" spans="1:26" ht="16.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row>
    <row r="68" spans="1:26" ht="16.5" customHeight="1">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row>
    <row r="69" spans="1:26" ht="16.5" customHeight="1">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row>
    <row r="70" spans="1:26" ht="16.5" customHeight="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row>
    <row r="71" spans="1:26" ht="16.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row>
    <row r="72" spans="1:26" ht="16.5"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row>
    <row r="73" spans="1:26" ht="16.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row>
    <row r="74" spans="1:26" ht="16.5" customHeight="1">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row>
    <row r="75" spans="1:26" ht="16.5" customHeight="1">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row>
    <row r="76" spans="1:26" ht="16.5" customHeight="1">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row>
    <row r="77" spans="1:26" ht="16.5" customHeight="1">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6" ht="16.5" customHeight="1">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1:26" ht="16.5"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ht="16.5"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ht="16.5"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ht="16.5"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ht="16.5"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ht="16.5"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6.5"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6.5"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ht="16.5"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row>
    <row r="88" spans="1:26" ht="16.5"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row>
    <row r="89" spans="1:26" ht="16.5"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row>
    <row r="90" spans="1:26" ht="16.5"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ht="16.5"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row>
    <row r="92" spans="1:26" ht="16.5"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6.5"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6.5"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6.5"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row>
    <row r="96" spans="1:26" ht="16.5"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row>
    <row r="97" spans="1:26" ht="16.5"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row>
    <row r="98" spans="1:26" ht="16.5"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row>
    <row r="99" spans="1:26" ht="16.5"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6.5"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16.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spans="1:26" ht="16.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spans="1:26" ht="16.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spans="1:26" ht="16.5"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spans="1:26" ht="16.5"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spans="1:26" ht="16.5"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ht="16.5"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ht="16.5"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ht="16.5"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ht="16.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ht="16.5"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ht="16.5"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ht="16.5"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ht="16.5"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ht="16.5"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ht="16.5"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6.5"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6.5"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6.5"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6.5"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6.5"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6.5"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6.5"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6.5"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6.5"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6.5"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6.5"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6.5"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6.5"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6.5"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6.5"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6.5"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6.5"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6.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6.5"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6.5"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6.5"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6.5"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6.5"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6.5"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6.5"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6.5" customHeight="1">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6.5" customHeight="1">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6.5" customHeight="1">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6.5" customHeight="1">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6.5" customHeight="1">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6.5" customHeight="1">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6.5" customHeight="1">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6.5" customHeight="1">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6.5" customHeight="1">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6.5" customHeight="1">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6.5" customHeight="1">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6.5" customHeight="1">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6.5" customHeight="1">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6.5" customHeight="1">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6.5" customHeight="1">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6.5" customHeight="1">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6.5" customHeight="1">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6.5" customHeight="1">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6.5" customHeight="1">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6.5" customHeight="1">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6.5" customHeight="1">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6.5" customHeight="1">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6.5" customHeight="1">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6.5" customHeigh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6.5" customHeigh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6.5" customHeight="1">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6.5" customHeight="1">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6.5" customHeight="1">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6.5" customHeight="1">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6.5" customHeight="1">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6.5" customHeight="1">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6.5" customHeight="1">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6.5" customHeight="1">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6.5" customHeight="1">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6.5" customHeight="1">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6.5" customHeight="1">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6.5" customHeight="1">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6.5" customHeight="1">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6.5" customHeight="1">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6.5" customHeight="1">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6.5" customHeight="1">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6.5" customHeight="1">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6.5" customHeight="1">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6.5" customHeight="1">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6.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6.5" customHeight="1">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6.5" customHeight="1">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6.5" customHeight="1">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6.5" customHeight="1">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6.5" customHeight="1">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6.5" customHeight="1">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6.5" customHeight="1">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6.5" customHeight="1">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6.5" customHeight="1">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6.5" customHeight="1">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6.5" customHeight="1">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6.5" customHeight="1">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6.5" customHeight="1">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6.5" customHeight="1">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6.5" customHeight="1">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6.5" customHeight="1">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6.5" customHeight="1">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6.5" customHeight="1">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6.5" customHeight="1">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6.5" customHeight="1">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6.5" customHeight="1">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6.5" customHeight="1">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6.5" customHeight="1">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6.5" customHeight="1">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6.5" customHeight="1">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6.5" customHeight="1">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6.5" customHeight="1">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6.5" customHeight="1">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6.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6.5" customHeight="1">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6.5" customHeight="1">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6.5" customHeight="1">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6.5" customHeight="1">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6.5" customHeight="1">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I9:I10"/>
    <mergeCell ref="J9:J10"/>
    <mergeCell ref="K9:L9"/>
    <mergeCell ref="A1:M5"/>
    <mergeCell ref="A8:C8"/>
    <mergeCell ref="D8:H8"/>
    <mergeCell ref="I8:M8"/>
    <mergeCell ref="A9:A10"/>
    <mergeCell ref="B9:B10"/>
    <mergeCell ref="C9:C10"/>
    <mergeCell ref="D9:D10"/>
    <mergeCell ref="E9:E10"/>
    <mergeCell ref="F9:F10"/>
    <mergeCell ref="G9:G10"/>
    <mergeCell ref="H9:H10"/>
  </mergeCells>
  <hyperlinks>
    <hyperlink ref="D11" r:id="rId1" xr:uid="{00000000-0004-0000-03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EVALUACION OCI</vt:lpstr>
      <vt:lpstr>PAAC 2023</vt:lpstr>
      <vt:lpstr>Anexo Riesgos Corrupción 2023</vt:lpstr>
      <vt:lpstr>Anexo Componente Trámites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Bejarano Gaitan</dc:creator>
  <cp:lastModifiedBy>Wilma Bejarano Gaitan</cp:lastModifiedBy>
  <dcterms:created xsi:type="dcterms:W3CDTF">2023-05-15T20:15:55Z</dcterms:created>
  <dcterms:modified xsi:type="dcterms:W3CDTF">2023-05-15T21:18:53Z</dcterms:modified>
</cp:coreProperties>
</file>